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smb-adits.hrz.uni-kassel.de\fb15-pfp\pfp\Gliem\Deike Gliem\35_ft-Anlage\Publikation\"/>
    </mc:Choice>
  </mc:AlternateContent>
  <xr:revisionPtr revIDLastSave="0" documentId="13_ncr:1_{62AF2550-0EDD-48CD-AAEF-F50EF3A4420A}" xr6:coauthVersionLast="47" xr6:coauthVersionMax="47" xr10:uidLastSave="{00000000-0000-0000-0000-000000000000}"/>
  <bookViews>
    <workbookView xWindow="-120" yWindow="-120" windowWidth="38640" windowHeight="21120" xr2:uid="{CEF5526A-0360-4862-8B09-A89D8DAB256D}"/>
  </bookViews>
  <sheets>
    <sheet name="SLR" sheetId="7" r:id="rId1"/>
    <sheet name="Konzeptmatrix (ScienceDirect)" sheetId="1" r:id="rId2"/>
    <sheet name="Konzeptmatrix (IEEE Xplore)" sheetId="2" r:id="rId3"/>
    <sheet name="Konzeptmatrix (WISO)" sheetId="3" r:id="rId4"/>
    <sheet name="Analyse von 17 Modellfabriken"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7" l="1"/>
  <c r="H37" i="7" s="1"/>
  <c r="H51" i="7" s="1"/>
  <c r="H52" i="7" s="1"/>
  <c r="H53" i="7" s="1"/>
  <c r="E40" i="7"/>
  <c r="E42" i="7" s="1"/>
  <c r="E51" i="7" s="1"/>
  <c r="E52" i="7" s="1"/>
  <c r="E53" i="7" s="1"/>
  <c r="E35" i="7"/>
  <c r="B45" i="7"/>
  <c r="B40" i="7"/>
  <c r="B35" i="7"/>
  <c r="B47" i="7" l="1"/>
  <c r="B51" i="7" l="1"/>
  <c r="B52" i="7" s="1"/>
  <c r="B53" i="7" s="1"/>
  <c r="A59" i="7" s="1"/>
  <c r="A58" i="7"/>
</calcChain>
</file>

<file path=xl/sharedStrings.xml><?xml version="1.0" encoding="utf-8"?>
<sst xmlns="http://schemas.openxmlformats.org/spreadsheetml/2006/main" count="1350" uniqueCount="556">
  <si>
    <t>Titel</t>
  </si>
  <si>
    <t>Abstract</t>
  </si>
  <si>
    <t>Langtext</t>
  </si>
  <si>
    <t>x</t>
  </si>
  <si>
    <t>Modellfabrik</t>
  </si>
  <si>
    <t>A</t>
  </si>
  <si>
    <t>Betrachtungsgegenstand</t>
  </si>
  <si>
    <t>Konzeptmatrix</t>
  </si>
  <si>
    <t>Verweise auf weitere Modellfabriken</t>
  </si>
  <si>
    <t>Filterprozess</t>
  </si>
  <si>
    <t>Begründung</t>
  </si>
  <si>
    <t>Name</t>
  </si>
  <si>
    <t>Ergebnisse</t>
  </si>
  <si>
    <t>Suchstring</t>
  </si>
  <si>
    <t>Quelle</t>
  </si>
  <si>
    <t>ID</t>
  </si>
  <si>
    <t>Umfang/Systemgrenzen</t>
  </si>
  <si>
    <t>Komponenten</t>
  </si>
  <si>
    <t>ScienceDirect</t>
  </si>
  <si>
    <t>"model factory" AND "digital twin"</t>
  </si>
  <si>
    <t>A Cyber-Physical Failure Management System for Smart Factories</t>
  </si>
  <si>
    <t>A factory operating system for extending existing factories to Industry
4.0</t>
  </si>
  <si>
    <t>An implementation for Smart Manufacturing Information System (SMIS)
from an industrial practice survey</t>
  </si>
  <si>
    <t>Architecture for manufacturing-X: Bringing asset administration shell,
eclipse dataspace connector and OPC UA together</t>
  </si>
  <si>
    <t>A Cybersecurity Training Concept 
for Cyber-physical Manufacturing Systems</t>
  </si>
  <si>
    <t>Kein Bezug auf Modellfabriken</t>
  </si>
  <si>
    <t>A review of digital twin technology for electromechanical products:
Evolution focus throughout key lifecycle phases</t>
  </si>
  <si>
    <t>A review of unit level digital twin applications in the manufacturing
industry</t>
  </si>
  <si>
    <t>A survey of immersive technologies and applications for industrial
product development</t>
  </si>
  <si>
    <t>Coupling the digital twin technology and life cycle assessment: Carbon
dioxide emissions from polysilicon production</t>
  </si>
  <si>
    <t>Customized Digital Twin Platform for SMEs in South Kore</t>
  </si>
  <si>
    <t>Keine Erwähnung von Modellfabriken</t>
  </si>
  <si>
    <t>Keine Modellfabrik enthalten nur gesagt, dass Modellfabriken im Bezug von VR verwendet werden</t>
  </si>
  <si>
    <t>Digital Twin Architecture for Production Logistics: The Critical
Role of Programmable Logic Controllers (PLCs)</t>
  </si>
  <si>
    <t>Digital twins-based smart manufacturing system design in Industry 4.0:
A review</t>
  </si>
  <si>
    <t>Nur eine Erwähnung mit Quellverweis. Arbeit beschäfftigt sich mit Digitalen Zwilling</t>
  </si>
  <si>
    <t>Energy-cyber-physical system enabled management for
energy-intensive manufacturing industries</t>
  </si>
  <si>
    <t xml:space="preserve">Kein Bezug auf Modellfabriken </t>
  </si>
  <si>
    <t>Enterprise modelling: Research review and outlook</t>
  </si>
  <si>
    <t xml:space="preserve">Themenfremd </t>
  </si>
  <si>
    <t>Framework for planning and implementation of Digital Process Twins in the
field of internal logistics</t>
  </si>
  <si>
    <t>Hyperparameter optimization strategies for machine learning-based
stochastic energy efficient scheduling in cyber-physical production systems</t>
  </si>
  <si>
    <t>Implementing Industry 4.0 Asset Administrative Shells in Mini
Factories</t>
  </si>
  <si>
    <t>Modeling of Cloud-Based Digital Twins for Smart Manufacturing
with MTConnect</t>
  </si>
  <si>
    <t>Object Detection for Smart Factory Processes by Machine Learning</t>
  </si>
  <si>
    <t xml:space="preserve">Keine Vorstellung einer Modellfabrik, jedoch wird eine verwendet um die Trainingsdaten zu bekommen </t>
  </si>
  <si>
    <t>Online validation of digital twins for manufacturing systems</t>
  </si>
  <si>
    <t xml:space="preserve">Erwähnen Modellfabriken nur als zukünftige Möglichkeit um Modelle zu validieren </t>
  </si>
  <si>
    <t>Optimization of Technological’s Processes Industry 4.0 Parameters
for Details Manufacturing via Stamping: Rules of Queuing Systems</t>
  </si>
  <si>
    <t xml:space="preserve">Keine Erwähung einer Modellfabrik </t>
  </si>
  <si>
    <t>Smart Manufacturing as a framework for Smart Mining</t>
  </si>
  <si>
    <t>Themenfremd</t>
  </si>
  <si>
    <t>Synchronizing physical and digital factory: benefits and technical
challenges</t>
  </si>
  <si>
    <t>Nur generelle Erwähnung von Modellfabriken Haupthema Digiatler Zwilling</t>
  </si>
  <si>
    <t>The adoption of digital technologies in the manufacturing world and their
evaluation: A systematic review of real-life case studies and future
research agenda</t>
  </si>
  <si>
    <t>The Digital Twin: Demonstrating the potential of real time data
acquisition in production systems</t>
  </si>
  <si>
    <t xml:space="preserve">Keine Beschreibung einer Modellfabrik, aber Erwähnung zahlreicher Modellfabriken im 2. Kapitel </t>
  </si>
  <si>
    <t>Usage of digital twins for gamification applications in manufacturing</t>
  </si>
  <si>
    <t xml:space="preserve">Keine Beschreibung einer Modellfabrik, aber eine Erwähnung einer Modellfabrik die verwendet wird </t>
  </si>
  <si>
    <t xml:space="preserve">"smart factory" AND "digital twin" </t>
  </si>
  <si>
    <t>A blockchain-based framework for trusted quality data sharing towards
zero-defect manufacturing</t>
  </si>
  <si>
    <t>A framework for data-driven digital twins of smart manufacturing
systems</t>
  </si>
  <si>
    <t>A linked data approach for the connection of manufacturing processes with
production simulation models</t>
  </si>
  <si>
    <t>A microservice-based middleware for the digital factory</t>
  </si>
  <si>
    <t>A Multipurpose Small-Scale Smart Factory For Educational And
Research Activities</t>
  </si>
  <si>
    <t>An Implementation Approach for an Academic Learning Factory for
the Metal Forming Industry with Special Focus on Digital Twins
and Finite Element Analysis</t>
  </si>
  <si>
    <t>An Overview of Next-generation Manufacturing Execution Systems: How
important is MES for Industry 4.0?</t>
  </si>
  <si>
    <t xml:space="preserve">Beschreibt das Thema Smart Factory und Digitaler Zwilling jedoch nicht im Detail an einer Modellfabrik </t>
  </si>
  <si>
    <t>Application of MES/MOM for Industry 4.0 supply chains: A
cross-case analysis</t>
  </si>
  <si>
    <t>A prescriptive maintenance system for intelligent production planning and
control in a smart cyber-physical production line</t>
  </si>
  <si>
    <t>Design Considerations and Architecture for Cooperative Smart
Factory: MAPE/BD Approach</t>
  </si>
  <si>
    <t>Digital twins in manufacturing: an assessment of drivers, enablers and
barriers to implementation</t>
  </si>
  <si>
    <t>Enabling causality learning in smart factories with hierarchical digital twins</t>
  </si>
  <si>
    <t>Enabling the use of a collaborative table for simulation in operations</t>
  </si>
  <si>
    <t>Equipment Design Optimization Based on Digital Twin Under the
Framework of Zero-Defect Manufacturing</t>
  </si>
  <si>
    <t>From “prepare for the unknown” to “train for what’s coming”: A digital
twin-driven and cognitive training approach for the workforce of the future
in smart factories</t>
  </si>
  <si>
    <t>Functional analysis of an Optical Real Time Locating System in production
environments</t>
  </si>
  <si>
    <t>Guidelines for providing digital twins</t>
  </si>
  <si>
    <t>Methodology for planning smart factory</t>
  </si>
  <si>
    <t>Planning and implementation of a digital shadow for the friction factor
quantification of the ECAP process using a grey box modeling approach
and finite element analysis</t>
  </si>
  <si>
    <t>Requirements and design patterns for adaptive, autonomous, and
context-aware digital twins in industry 4.0 digital factories</t>
  </si>
  <si>
    <t>Simulation-Based Decision Framework for Hybrid Layout Production
Systems Under Disruptions</t>
  </si>
  <si>
    <t>Streaming Machine Generated Data via the MQTT Sparkplug B Protocol
for Smart Factory Operations</t>
  </si>
  <si>
    <t>The development of modelling tools to improve energy efficiency in
manufacturing processes and systems</t>
  </si>
  <si>
    <t>Using open-source microcontrollers to enable digital twin
communication for smart manufacturing</t>
  </si>
  <si>
    <t>"learning factory" AND "digital twin"</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</si>
  <si>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</si>
  <si>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</si>
  <si>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</si>
  <si>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</si>
  <si>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</si>
  <si>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</si>
  <si>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</si>
  <si>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</si>
  <si>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</si>
  <si>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</si>
  <si>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</si>
  <si>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</si>
  <si>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</si>
  <si>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</si>
  <si>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</si>
  <si>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</si>
  <si>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</si>
  <si>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</si>
  <si>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</si>
  <si>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</si>
  <si>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</si>
  <si>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</si>
  <si>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</si>
  <si>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</si>
  <si>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</si>
  <si>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</si>
  <si>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</si>
  <si>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</si>
  <si>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</si>
  <si>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</si>
  <si>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</si>
  <si>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</si>
  <si>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</si>
  <si>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</si>
  <si>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</si>
  <si>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</si>
  <si>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</si>
  <si>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</si>
  <si>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</si>
  <si>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</si>
  <si>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</si>
  <si>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</si>
  <si>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</si>
  <si>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</si>
  <si>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</si>
  <si>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</si>
  <si>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</si>
  <si>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</si>
  <si>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S49</t>
  </si>
  <si>
    <t>S50</t>
  </si>
  <si>
    <t>A Cloud-Based Research and Learning Factory for Industrial
Production</t>
  </si>
  <si>
    <t>Added value of a virtual approach to simulation-based learning in a
manufacturing learning factory</t>
  </si>
  <si>
    <t>Es geht um digitale Lernfabriken, jedoch wird keine umgesetzt</t>
  </si>
  <si>
    <t>A Digital Twin Creation Method for an Opensource Low-cost Changeable
Learning Factory</t>
  </si>
  <si>
    <t>LEAF</t>
  </si>
  <si>
    <t>An ontology-based shop-floor digital twin configuration approach</t>
  </si>
  <si>
    <t>Attaining Learning Objectives by Ontological Reasoning using
Digital Twins</t>
  </si>
  <si>
    <t>Development of an education program for digital manufacturing
system engineers based on ‘Digital Triplet’ concept</t>
  </si>
  <si>
    <t>Digital twin as enabler for an innovative digital shopfloor
management system in the ESB Logistics Learning Factory
at Reutlingen - University</t>
  </si>
  <si>
    <t>Real ESB Logistics Learning Factory</t>
  </si>
  <si>
    <t>Digital twinning as the basis for integration of
education and research in a learning factory</t>
  </si>
  <si>
    <t>Nur generelle beschreibung einer lernfabrik und wofür sie eingesetzt werden kann</t>
  </si>
  <si>
    <t>Exercise of digital kaizen activities based on ‘digital triplet’ concept</t>
  </si>
  <si>
    <t>Integration of Industrie 4.0 in Lean Manufacturing Learning Factories</t>
  </si>
  <si>
    <t>Keine Fabrik beschrieben</t>
  </si>
  <si>
    <t>Low-Cost 3D Scanning in a Smart Learning Factory</t>
  </si>
  <si>
    <t xml:space="preserve">Keine Fabrik vorgestellt, die relevant für diese Arbeit eäre </t>
  </si>
  <si>
    <t>On the development of the Digital Shadow of the Fischertechnik
Training Factory Industry 4.0: an educational perspective</t>
  </si>
  <si>
    <t>SMEs can touch Industry 4.0 in the Smart Learning Factory</t>
  </si>
  <si>
    <t>S51</t>
  </si>
  <si>
    <t>S52</t>
  </si>
  <si>
    <t>S53</t>
  </si>
  <si>
    <t>S54</t>
  </si>
  <si>
    <t>S55</t>
  </si>
  <si>
    <t>S56</t>
  </si>
  <si>
    <t>S57</t>
  </si>
  <si>
    <t>S58</t>
  </si>
  <si>
    <t>S59</t>
  </si>
  <si>
    <t>S60</t>
  </si>
  <si>
    <t>S61</t>
  </si>
  <si>
    <t>S62</t>
  </si>
  <si>
    <t>S63</t>
  </si>
  <si>
    <t>S64</t>
  </si>
  <si>
    <t>Keine Fabrik vorgestellt, die relevant für diese Arbeit (Gleiche Fabrik wie S62)</t>
  </si>
  <si>
    <t>DOPPELT S25</t>
  </si>
  <si>
    <t>S65</t>
  </si>
  <si>
    <t>A Universal Methodology to Create Digital Twins for Serial and
Parallel Manipulators</t>
  </si>
  <si>
    <t xml:space="preserve">Erwähnung einer Modellfabrik </t>
  </si>
  <si>
    <t>Hierarchical Aggregation/Disaggregation for
Adaptive Abstraction-Level Conversion in Digital
Twin-Based Smart Semiconductor Manufacturing</t>
  </si>
  <si>
    <t>Erwähunung der selben Modellfabrik wie I1</t>
  </si>
  <si>
    <t>I1</t>
  </si>
  <si>
    <t>I2</t>
  </si>
  <si>
    <t>3D-AmplifAI: An Ensemble Machine Learning
Approach to Digital Twin Fault Monitoring for
Additive Manufacturing in Smart Factories</t>
  </si>
  <si>
    <t xml:space="preserve">Keine Modellfabrik es werden nur 3D-Drucker mit einem digitalen Zwilling verbunden </t>
  </si>
  <si>
    <t>A Connective Framework to
Support the Lifecycle of
Cyber–Physical Production
Systems</t>
  </si>
  <si>
    <t>A Digital Twin-Assisted Collaborative Capability 
Optimization Model for Smart Manufacturing 
System Based on Elman-IVIF-TOPSIS</t>
  </si>
  <si>
    <t>A Digital Twin-Based Approach for Designing and
Multi-Objective Optimization of Hollow Glass
Production Line</t>
  </si>
  <si>
    <t>A Digital-Twin-Assisted Fault Diagnosis Using
Deep Transfer Learning</t>
  </si>
  <si>
    <t>A Methodology to Develop and Implement Digital
Twin Solutions for Manufacturing Systems</t>
  </si>
  <si>
    <t>A Requirements Driven Digital Twin Framework:
Specification and Opportunities</t>
  </si>
  <si>
    <t>A Review of Cybersecurity Guidelines for
Manufacturing Factories in Industry 4.0</t>
  </si>
  <si>
    <t>A Smart Factory Architecture Based on Industry
4.0 Technologies: Open-Source Software
Implementation</t>
  </si>
  <si>
    <t>A Smart Manufacturing Service System Based
on Edge Computing, Fog Computing,
and Cloud Computing</t>
  </si>
  <si>
    <t>I3</t>
  </si>
  <si>
    <t>I4</t>
  </si>
  <si>
    <t>I5</t>
  </si>
  <si>
    <t>I6</t>
  </si>
  <si>
    <t>I7</t>
  </si>
  <si>
    <t>I8</t>
  </si>
  <si>
    <t>I9</t>
  </si>
  <si>
    <t>I10</t>
  </si>
  <si>
    <t>I11</t>
  </si>
  <si>
    <t>I12</t>
  </si>
  <si>
    <t>IEEE Xplore</t>
  </si>
  <si>
    <t>A Survey and Perspective on Industrial
Cyber-Physical Systems (ICPS): From ICPS to
AI-Augmented ICPS</t>
  </si>
  <si>
    <t>A Survey on Digital Twin: Definitions,
Characteristics, Applications,
and Design Implications</t>
  </si>
  <si>
    <t>An Integrative User-Level Customized Modeling
and Simulation Environment for Smart
Manufacturing</t>
  </si>
  <si>
    <t>Analyzing the Scholarly Literature of Digital Twin
Research: Trends, Topics and Structure</t>
  </si>
  <si>
    <t>Architecting Digital Twins</t>
  </si>
  <si>
    <t>Blockchain for Industry 5.0: Vision,
Opportunities, Key Enablers, and Future
Directions</t>
  </si>
  <si>
    <t>CNC Machine Tool Fault Diagnosis Integrated
Rescheduling Approach Supported by Digital
Twin-Driven Interaction and
Cooperation Framework</t>
  </si>
  <si>
    <t>Creating Self-Aware Low-Voltage Electromagnetic
Coils for Incipient Insulation Degradation
Monitoring for Smart Manufacturing</t>
  </si>
  <si>
    <t>I13</t>
  </si>
  <si>
    <t>I14</t>
  </si>
  <si>
    <t>I15</t>
  </si>
  <si>
    <t>I16</t>
  </si>
  <si>
    <t>I17</t>
  </si>
  <si>
    <t>I18</t>
  </si>
  <si>
    <t>I19</t>
  </si>
  <si>
    <t>I20</t>
  </si>
  <si>
    <t>Cyber-Physical System Demonstration of an
Automated Shuttle-Conveyor-Belt Operation for
Inventory Control of Multiple Stockpiles:
A Proof of Concept</t>
  </si>
  <si>
    <t>Design of an Optimal Scheduling Control System
for Smart Manufacturing Processes in
Tobacco Industry</t>
  </si>
  <si>
    <t>Development of a Novel Methodology to Retrofit
Legacy Systems in the Context of Industry 4.0</t>
  </si>
  <si>
    <t>Digital Twin and Big Data Towards Smart
Manufacturing and Industry 4.0: 360 Degree
Comparison</t>
  </si>
  <si>
    <t>Digital Twin: Enabling Technologies,
Challenges and Open Research</t>
  </si>
  <si>
    <t>Digital Twin in Aerospace Industry:
A Gentle Introduction</t>
  </si>
  <si>
    <t>Digital Twin Perspective of Fourth Industrial and
Healthcare Revolution</t>
  </si>
  <si>
    <t>Digital Twin Shop-Floor: A New Shop-Floor
Paradigm Towards Smart Manufacturing</t>
  </si>
  <si>
    <t>‘‘Digital Twins’’ for Highly Customized Electronic
Devices – Case Study on a Rework Operation</t>
  </si>
  <si>
    <t>Digital Twins for Ports: Derived From Smart City
and Supply Chain Twinning Experience</t>
  </si>
  <si>
    <t xml:space="preserve">Digitale Zwilling in der Supply Chain, jedoch keine Modellfabriken </t>
  </si>
  <si>
    <t>Digital Twins From Smart Manufacturing to Smart
Cities: A Survey</t>
  </si>
  <si>
    <t>Digital-Twin Consistency Checking Based on
Observed Timed Events With Unobservable
Transitions in Smart Manufacturing</t>
  </si>
  <si>
    <t>Keine Modellfabriken, Test mit realer Fabrik und SIMTech</t>
  </si>
  <si>
    <t>Distributed Digital Twins as Proxies-Unlocking
Composability and Flexibility for
Purpose-Oriented Digital Twins</t>
  </si>
  <si>
    <t>Human in the Loop: Industry 4.0 Technologies
and Scenarios for Worker Mediation of
Automated Manufacturing</t>
  </si>
  <si>
    <t>ndustrial Internet of Things: Requirements,
Architecture, Challenges, and Future
Research Directions</t>
  </si>
  <si>
    <t>Industry 4.0 Readiness Assessment Method Based
on RAMI 4.0 Standards</t>
  </si>
  <si>
    <t>Intelligent Small Object Detection for Digital Twin
in Smart Manufacturing With Industrial
Cyber-Physical Systems</t>
  </si>
  <si>
    <t>Leveraging the Capabilities of Industry 4.0 for
Improving Energy Efficiency in Smart Factories</t>
  </si>
  <si>
    <t>Practical Simulation Budget Allocation for
Ranked Subset Partitioning</t>
  </si>
  <si>
    <t>QoS-Aware Federated Crosschain-Based
Model-Driven Reference Architecture for IIoT
Sensor Networks in Distributed Manufacturing</t>
  </si>
  <si>
    <t>Recent Technological Progress to Empower Smart
Manufacturing: Review and Potential Guidelines</t>
  </si>
  <si>
    <t>Retrofitting-Based Development of Brownfield
Industry 4.0 and Industry 5.0 Solutions</t>
  </si>
  <si>
    <t>Runtime Tracking-Based Replication of On-Chip
Embedded Software Using Transfer Function
Learning for Dust Particle Sensing Systems</t>
  </si>
  <si>
    <t>SCADA Systems With Focus on Continuous
Manufacturing and Steel Industry: A Survey
on Architectures, Standards, Challenges
and Industry 5.0</t>
  </si>
  <si>
    <t>Security Analysis of a Digital Twin Framework
Using Probabilistic Model Checking</t>
  </si>
  <si>
    <t>Simulation and Modeling of a Data Twin Service
for the Autoclave Curing Process</t>
  </si>
  <si>
    <t>Survey and Tutorial on Hybrid Human-Artificial Intelligence</t>
  </si>
  <si>
    <t>The Role of AI, Machine Learning, and Big Data in
Digital Twinning: A Systematic Literature Review,
Challenges, and Opportunities</t>
  </si>
  <si>
    <t>Topology-Aware Adaptive Inspection for Fraud in
I4.0 Supply Chains</t>
  </si>
  <si>
    <t>Trends in Standardization Towards 6G</t>
  </si>
  <si>
    <t>I21</t>
  </si>
  <si>
    <t>I22</t>
  </si>
  <si>
    <t>I23</t>
  </si>
  <si>
    <t>I24</t>
  </si>
  <si>
    <t>I25</t>
  </si>
  <si>
    <t>I26</t>
  </si>
  <si>
    <t>I27</t>
  </si>
  <si>
    <t>I28</t>
  </si>
  <si>
    <t>I29</t>
  </si>
  <si>
    <t>I30</t>
  </si>
  <si>
    <t>I31</t>
  </si>
  <si>
    <t>I32</t>
  </si>
  <si>
    <t>I33</t>
  </si>
  <si>
    <t>I34</t>
  </si>
  <si>
    <t>I35</t>
  </si>
  <si>
    <t>I36</t>
  </si>
  <si>
    <t>I37</t>
  </si>
  <si>
    <t>I38</t>
  </si>
  <si>
    <t>I39</t>
  </si>
  <si>
    <t>I40</t>
  </si>
  <si>
    <t>I41</t>
  </si>
  <si>
    <t>I42</t>
  </si>
  <si>
    <t>I43</t>
  </si>
  <si>
    <t>I44</t>
  </si>
  <si>
    <t>I45</t>
  </si>
  <si>
    <t>I46</t>
  </si>
  <si>
    <t>I47</t>
  </si>
  <si>
    <t>I48</t>
  </si>
  <si>
    <t>I49</t>
  </si>
  <si>
    <t>I50</t>
  </si>
  <si>
    <t>I51</t>
  </si>
  <si>
    <t>I52</t>
  </si>
  <si>
    <t>Advanced Automation for SMEs in the I4.0 Revolution: Engineering Education
and Employees Training in the Smart Mini Factory Laboratory</t>
  </si>
  <si>
    <t>SMF Lab mit I4.0 Learning Factory</t>
  </si>
  <si>
    <t>Digital Twin &amp; Virtual Reality Enabled Conveyor
System to Promote Learning Factory Concept</t>
  </si>
  <si>
    <t>Hybrid individualized assistance-oriented learning system framework for
STEM-Education</t>
  </si>
  <si>
    <t xml:space="preserve">Keine Umsetzung einer Modellfabrik </t>
  </si>
  <si>
    <t>Idea Lab: Bridging Product Design and Automatic
Manufacturing in Engineering Education 4.0</t>
  </si>
  <si>
    <t>The Idea Lab facility</t>
  </si>
  <si>
    <t>Remote E-Learning for Cyber-Physical Production
Systems in Higher Education</t>
  </si>
  <si>
    <t>Towards a Mixed Virtual Reality Environment
Implementation to Enable Industrial Robot
Programming Competencies within a Cyber-
Physical Factory</t>
  </si>
  <si>
    <t>I53</t>
  </si>
  <si>
    <t>I54</t>
  </si>
  <si>
    <t>I55</t>
  </si>
  <si>
    <t>I56</t>
  </si>
  <si>
    <t>I57</t>
  </si>
  <si>
    <t>WISO</t>
  </si>
  <si>
    <t>W1</t>
  </si>
  <si>
    <t>W2</t>
  </si>
  <si>
    <t>W3</t>
  </si>
  <si>
    <t>W4</t>
  </si>
  <si>
    <t>W5</t>
  </si>
  <si>
    <t>W6</t>
  </si>
  <si>
    <t>W7</t>
  </si>
  <si>
    <t>W8</t>
  </si>
  <si>
    <t>W9</t>
  </si>
  <si>
    <t>W10</t>
  </si>
  <si>
    <t>Von der Idee zur Innovation</t>
  </si>
  <si>
    <t xml:space="preserve">Modellfabrik Papier </t>
  </si>
  <si>
    <t>Modellfabrik Papier – Ein Update</t>
  </si>
  <si>
    <t>Kooperationsveranstaltung an der Hochschule Koblenz zu den
Auswirkungen der Digitalisierung</t>
  </si>
  <si>
    <t xml:space="preserve">Erwähnung der Modellfabrik Koblenz </t>
  </si>
  <si>
    <t xml:space="preserve">Smart
Electronic Factory sei keine Modellfabrik sie ist bestandteil der Produktion </t>
  </si>
  <si>
    <t>Digital Transformation Award
Markt&amp; Technik kürt die besten Digitalisierungsprojekte</t>
  </si>
  <si>
    <t>Produkte und Geschäftsmodelle 4.0
Wählen Sie die besten Digital-Transformation-Projekte!</t>
  </si>
  <si>
    <t>Selbe wie W4</t>
  </si>
  <si>
    <t>"Modellfabrik" AND "Digitaler Zwilling"</t>
  </si>
  <si>
    <t>"Intelligente Fabrik" AND "Digitaler Zwilling"</t>
  </si>
  <si>
    <t>"Lernfabrik" AND "Digitaler Zwilling"</t>
  </si>
  <si>
    <t>W11</t>
  </si>
  <si>
    <t>W12</t>
  </si>
  <si>
    <t>W13</t>
  </si>
  <si>
    <t>W14</t>
  </si>
  <si>
    <t>W15</t>
  </si>
  <si>
    <t>W16</t>
  </si>
  <si>
    <t>W17</t>
  </si>
  <si>
    <t>W18</t>
  </si>
  <si>
    <t>W19</t>
  </si>
  <si>
    <t>W20</t>
  </si>
  <si>
    <t>W22</t>
  </si>
  <si>
    <t>W23</t>
  </si>
  <si>
    <t>W24</t>
  </si>
  <si>
    <t>5 grandiose Forschungstempel für Ihr Digitalisierungsprojekt</t>
  </si>
  <si>
    <t>A Multi Agent System architecture to
implement Collaborative Learning for
social industrial assets</t>
  </si>
  <si>
    <t>Von Industrie 4.0 zu Industrie 5.0 – Idee, Konzept und
Wahrnehmung</t>
  </si>
  <si>
    <t>Keine Erwähnung einer Modellfabrik</t>
  </si>
  <si>
    <t>Digitalisierungspotenziale in der Getränkeindustrie
Großer Schluck
aus der digitalen Pulle</t>
  </si>
  <si>
    <t>PRESSE ÜBERWACHT
UMFORMPROZESS IN ECHTZEIT</t>
  </si>
  <si>
    <t>Praxishandbuch
Industrie 4.0</t>
  </si>
  <si>
    <t>Digitalisierung
umsetzen</t>
  </si>
  <si>
    <t>Technologische Trends
und betriebliche Informations-
systeme</t>
  </si>
  <si>
    <t>Auch die Umformtechnik wird digital und vernetzt</t>
  </si>
  <si>
    <t>Application of Intelligent Manufacturing in the
Production Line of Hydraulic Support Coal
Machinery Plant</t>
  </si>
  <si>
    <t>Intelligenz am Netzwerkrand. Echtzeit-Entscheidungen von Produktionsanlagen
verbessern</t>
  </si>
  <si>
    <t>Representing financial data streams in digital simulations to support data
flow design for a future Digital Twin</t>
  </si>
  <si>
    <t>Keine Scheu vor Daten</t>
  </si>
  <si>
    <t>Digital twin–based cyber-physical system for automotive body
production lines</t>
  </si>
  <si>
    <t>Voll integrierte und vernetzte Systeme und Prozesse. Perspektive: Smarte
Sensorik, Aktorik und Kommunikation</t>
  </si>
  <si>
    <t>Wie W11</t>
  </si>
  <si>
    <t>Fabriksimulation von Fischertechnik mit IBM-Technologie
Kein Kinderspiel</t>
  </si>
  <si>
    <t>Kompetenzprofile in einer digital
vernetzten Produktion</t>
  </si>
  <si>
    <t>Kein Bezug zu Modellfabriken</t>
  </si>
  <si>
    <t>learning and model factory of the Technology Center for
Production and Logistics Systems located in the city of
Dingolfin</t>
  </si>
  <si>
    <t>A Domain Ontology for a Fischertechnik Simulation Production Factory by Reusing
Existing Ontologies</t>
  </si>
  <si>
    <t>S19.1</t>
  </si>
  <si>
    <t>Keine Beschreibung einer Modellfabrik</t>
  </si>
  <si>
    <t>S25.1</t>
  </si>
  <si>
    <t>S25.2</t>
  </si>
  <si>
    <t>S25.3</t>
  </si>
  <si>
    <t>S25.4</t>
  </si>
  <si>
    <t>S25.5</t>
  </si>
  <si>
    <t>S25.6</t>
  </si>
  <si>
    <t>S25.7</t>
  </si>
  <si>
    <t>S25.8</t>
  </si>
  <si>
    <t>S25.9</t>
  </si>
  <si>
    <t>S25.10</t>
  </si>
  <si>
    <t>Siehe ID: S25.1 - S25.10</t>
  </si>
  <si>
    <t>Industry 4.0 model factory at FH Aachen</t>
  </si>
  <si>
    <t>S26.1</t>
  </si>
  <si>
    <t xml:space="preserve">Industrie-4.0-Labor mit Modellfabrik </t>
  </si>
  <si>
    <t>I1.1</t>
  </si>
  <si>
    <t>Model Factory @ ARTC</t>
  </si>
  <si>
    <t>W3.1</t>
  </si>
  <si>
    <t xml:space="preserve">Modellfabrik Koblenz </t>
  </si>
  <si>
    <t>Implementing cyber-physical production systems in learning factories</t>
  </si>
  <si>
    <t>SmartFactoryOWL</t>
  </si>
  <si>
    <t>Using a learning factory approach to transfer Industrie 4.0 approaches to
small- and medium-sized enterprises</t>
  </si>
  <si>
    <t>Learning Factory modules for smart factories in Industrie 4.0</t>
  </si>
  <si>
    <t>The MTA SZTAKI Smart Factory: platform for research and
project-oriented skill development in higher education</t>
  </si>
  <si>
    <t>The MTA SZTAKI Smart Factory</t>
  </si>
  <si>
    <t>Industry 4.0 Learning Factory for regional SMEs</t>
  </si>
  <si>
    <t>Creation of a Learning Factory for Cyber Physical Production Systems</t>
  </si>
  <si>
    <t>CPPS Learning Factory</t>
  </si>
  <si>
    <t>Promoting work-based learning through Industry 4.0</t>
  </si>
  <si>
    <t>Cyber-Physical Production Systems Combined with Logistic Models – A
Learning Factory Concept for an Improved Production Planning and
Control</t>
  </si>
  <si>
    <t>IFA Learning Factory</t>
  </si>
  <si>
    <t>Integrating Manufacturing Education with Industrial Practice using
Teaching Factory Paradigm: A Construction Equipment Application</t>
  </si>
  <si>
    <t>Fischertechnik Lernfabrik 4.0</t>
  </si>
  <si>
    <t>Keine Umsetzung einer Modellfabrik</t>
  </si>
  <si>
    <t xml:space="preserve">Digital Factory Voralberg </t>
  </si>
  <si>
    <t>Die Modellfabrik Papier soll 80 Prozent des spezifischen Energieverbrauchs in der Papierfertigung reduzieren. Die Forschungsagenda umfasst verschiedene Schwerpunkte:
    Maßgeschneiderte Rohstoffe: Entwicklung modifizierter Faserstoffe und Prozesse für effizientere Bindungsbildung in Papier.
    Innovative Systeme im wässrigen Medium: Untersuchung von Prozessinnovationen zur Trocknung einer feuchten Papierbahn unter Nutzung von Wasser.
    Systemwechsel in Fluid: Erforschung der Möglichkeit einer wasserfreien Papiererzeugung unter Verwendung untypischer Fluide wie Luft oder organische Medien.
    Systemische Integration: Integration der entwickelten Technologien in das Gesamtsystem der Papierherstellung, Bewertung der Energieeffizienz und Berücksichtigung von Rahmenbedingungen wie Verfügbarkeit von Energieträgern und Klimawandel.
    Digitalisierung: Entwicklung eines Wissensmanagementsystems zur Erfassung, Organisation und Weitergabe von Wissen und Erfahrungen in der Papierindustrie.</t>
  </si>
  <si>
    <t xml:space="preserve">Keine Angabe </t>
  </si>
  <si>
    <t>Siehe W1</t>
  </si>
  <si>
    <t>vgl. S11</t>
  </si>
  <si>
    <t>Keine Modellfabrik</t>
  </si>
  <si>
    <t>Datenbank</t>
  </si>
  <si>
    <t>Drone Factory</t>
  </si>
  <si>
    <t xml:space="preserve">Zusammenfassung der Beschreibung der Modellfabrik </t>
  </si>
  <si>
    <t>Maschinen mit Sensoren:
Maschinen in der Modellfabrik sind mit Sensoren ausgestattet.
Sensoren überwachen den Zustand auf der Shopfloor und erfassen nahtlos Daten, die von den Maschinen generiert werden.
Edge Programmable Logic Controller:
Daten von den Maschinen werden durch einen Edge-PLC (Programmable Logic Controller) geleitet.
Message Queuing Telemetry Transport (MQTT) Broker System:
Ein MQTT-Broker-System verteilt die Daten an relevante Anwendungen und Echtzeit-Dashboards zur Visualisierung.
Produktionslinien:
Zwei Hauptproduktionslinien in der Modellfabrik:
Make-to-Stock (MTS): Herstellung von Komponenten in großem Maßstab mit vorhersehbarem Kundennachfrage.
Make-to-Order (MTO): Herstellung des endgültigen Produkts mit kundenspezifischen Anforderungen.
Herstellungsprozesse:
MTS-Linie: Umfasst Schritte wie Spritzgießen, Laserzuschnitt, Laserschweißen, Ofenhärtung, Siebdruck und Laserschneiden.
MTO-Linie: Enthält das Befüllen des Mikrofluidikchips mit Duft, die Montage mit gedruckter Leiterplatte und die Endverpackung.</t>
  </si>
  <si>
    <t>Die Digital Factory ist eine Musterfabrik für die Digitalisierung in der Fertigungsindustrie. Ihr Fokus liegt auf der Einzelstückproduktion im Kontext von Industrie 4.0.</t>
  </si>
  <si>
    <t>Die Fabrik besteht aus fünf Stationen: Lagerung, Transport, Fertigung, Montage und manuelle Operationen. Ein intelligentes Lager verwaltet Rohstoffe und vorgefertigte Teile. Ein Bin-Picking-Roboter sammelt automatisch die benötigten Artikel für jeden Fertigungsauftrag. Die Produktion erfolgt in einem vollständig programmierbaren Ablauf mit einer CNC-Maschine, kollaborativen Robotern und einer manuellen Station.
Ein zentrales SCADA-System (zenon) fungiert als Daten- und Steuerungszentrale. Alle Maschinen, Stationen und Controller sind über dieses System miteinander verbunden. Die Maschinencontroller sind über Standardprotokolle (z. B. OPC/UA) oder kundenspezifische Treiber (z. B. DNC) integriert. Daten werden homogen vom SCADA-System erfasst und in einer externen Datenbank (crate.io) gespeichert. Dashboards und HMI-Bedienelemente stehen über zenon zur Verfügung. Ein MES (Manufacturing Execution System) namens MES_VL und ein Webshop wurden entwickelt, um Produktkonfigurationen, Fertigungspläne und Auftragsausführung zu verwalten. Kunden können im Webshop Produkte anpassen, und ein Design-Checker prüft die Fertigbarkeit. Nach der Einreichung des Designs werden CAD-Dateien und Fertigungspläne automatisch vom MES generiert und der Fertigungsauftrag verarbeitet.
Zusätzlich zur lokalen Datenanalyse wurde eine Cloud-basierte Lösung implementiert, die die Integration von Sensoren und die Datenanalyse über einen IoT-Hub in der Cloud ermöglicht. Die Fabrik kann auch mit einem Cloud-basierten Fertigungssystem verbunden werden, das an der FH Vorarlberg entwickelt wurde.</t>
  </si>
  <si>
    <t>Produktionszellen: 
Standardisierte Zellen mit flexiblen Abmessungen und Anschlussmöglichkeiten, die eine flexible Anordnung ermöglichen.
Fokus auf Steuerung und Algorithmen: 
Der Schwerpunkt liegt auf der Steuerung des Gesamtprozesses und der Implementierung von Algorithmen zur Selbstoptimierung und Selbstkonfiguration.
Kommunikationstechnologien: 
Die Kommunikation zwischen den Zellen erfolgt über Echtzeit-Ethernet und OPC UA (Open Plattform Communications Unified Architecture) für einen dienstorientierten Gesamtprozess.
Logische Struktur und RFID-Technologie: 
Es gibt keine logische Verbindung zwischen den Bearbeitungszellen, sondern ein zentrales virtuelles Abbild der Anlage. RFID-Chips verleihen Werkstückträgern ein "Produktgedächtnis" mit Arbeitsplänen und Bearbeitungsschritten.
ERP-Systemintegration: 
Einbindung eines ERP-Systems zur automatisierten Auftragsabwicklung und zur Steigerung der Netzwerkeffizienz.
Montagearbeitsplatz mit Augmented Reality: 
Ein Montagearbeitsplatz, der durch Augmented Reality unterstützt wird, umfasst eine innovative Mensch-Maschine-Interaktion.</t>
  </si>
  <si>
    <t xml:space="preserve">1.	Fertigungszellen:
o	Drehmaschine
o	Bearbeitungszentrum
o	Montagestation mit kollaborierendem Roboter
2.	Zusätzliche Industrieroboter:
o	Zur Handhabung von Werkstücken und Materialversorgung
3.	Materialflusssystem:
o	Verbindet die Maschinen und Roboter
o	Ermöglicht den Materialtransport
4.	Computer-Systeme:
o	Vernetzen die verschiedenen Komponenten
o	Automatisieren Produktionsabläufe
5.	RFID-Chips:
o	Bestimmen die Position von Shuttles im Materialflusssystem
6.	OPC-Verbindung:
o	Überträgt Produktionsaufträge von einem PC an die PLC
7.	PLC (Programmable Logic Controller):
o	Steuert das Materialflusssystem
o	Kommuniziert mit allen untergeordneten Maschinen
8.	Einzelplatinencomputer (SBC):
o	Implementieren Elemente von CPPS
o	Bieten zusätzliche Kommunikations- und Informationsverarbeitungstools für Cyber Physical Devices
9.	Demonstrator (Ferngesteuertes Auto):
o	Besteht aus additiv gefertigtem Chassis, gefrästem Auto-Plattform und gedrehten Felgen
o	Dient als Produktionsbeispiel und kann durch einen Konfigurator angepasst werden
10.	Lernfabrik-Rollen:
o	Shuttles:
1.	Bewegen Material und Werkstücke zwischen Fertigungsstationen im Materialflusssystem.
o	Produktionseinheiten:
1.	Umfassen die verschiedenen Fertigungsstationen, wie Montagestation, additive Fertigungsstation, Fräs- und Drehstation.
o	Monorail-Intersection:
1.	Führungssystem im Materialflusssystem, das den Weg der Shuttles steuert.
o	Zentraler Server (Commander):
1.	Liest Aufträge von einer übergeordneten Cloud-Plattform aus und überträgt sie an die Shuttles.
2.	Dient als Schnittstelle zwischen dezentraler Produktion und übergeordneter Datenbank.
</t>
  </si>
  <si>
    <t xml:space="preserve">1.	IoT-Plattform:
o	Umfassende Sensoren wie RFID, INA219 für Strommessungen und MPU6050 für Inertialmessungen.
2.	Maschinelles Lernen (ML) und Künstliche Intelligenz (KI):
o	Anwendung eines Random Forest (RF)-Klassifikators für die Vorhersage der Montagefähigkeit.
o	Ein KI-Modell basierend auf Deep Learning (CNN) zur Erkennung von Formen und Größen der Tangram-Puzzlestücke.
3.	Robotik:
o	Wlkata Mirobot-Arm mit sechs Freiheitsgraden für das Pick-and-Place-Verfahren.
o	Pneumatischer Greifer für die Handhabung der Tangram-Teile.
4.	Edge Computing:
o	Raspberry Pi 4 als Edge-Controller zur Steuerung des Mirobot-Arms und der Förderanlage.
5.	Kommunikation:
o	MQTT-Protokoll für die Kommunikation zwischen IoT-Geräten und der Cloud.
o	Node-RED als Tool für die visuelle Programmierung in der IoT-Plattform.
6.	Datenbank und Datenspeicherung:
o	PostgreSQL-Datenbank in der Cloud für die Speicherung von Produktionsdaten.
o	Speicherung und Verarbeitung von Daten in Echtzeit über IoT-Boards.
7.	SCADA-System (Supervisory Control And Data Acquisition):
o	Node-RED-basiertes SCADA-System für die Überwachung und Steuerung der Smart Factory.
8.	Grafische Benutzeroberfläche (GUI):
o	Benutzeroberfläche zur Auswahl von Puzzlevarianten und Steuerung des Produktionsprozesses.
9.	Datenvisualisierung:
o	Verwendung von Grafana für die Echtzeitvisualisierung von Daten in Form von Dashboards.
10.	Produktionskontrolle und Berichterstattung:
o	Generierung von Montageberichten, einschließlich Platzierungssequenz, Lagerbestand, Montagezeit/Erfolg und fehlenden Teilen.
11.	Adaptive Fertigung:
o	Verwendung von Deep Learning, um wiederholte und nicht zum Tangram gehörende Formen zu identifizieren und aus dem Montageprozess auszuschließen.
12.	Training und Simulation:
o	Ablaufsimulator für die Schulung von Bedienern und die Simulation von Produktionsläufen.
</t>
  </si>
  <si>
    <t>1.	Automatisierung &amp; Robotik:
o	Industrieroboter mit offener Kinematik (anthropomorph, SCARA)
o	Parallele geschlossene Kettenplanar-Hochleistungssysteme (z. B. Adept Quattro)
o	Kollaborative anthropomorphe Roboter (Universal Robot UR3 und UR10)
2.	Mechatronik &amp; Elektroantriebe:
o	Forschung und Entwicklung von Methoden zur Leistungssteigerung automatischer Systeme
o	Energieverbrauchsminimierung bei automatischen Operationen
o	Entwicklung von Bildverarbeitungs- und Manipulationstechnologien für verschiedene Produktformen und -steifigkeiten
3.	Mensch-Maschine-Kollaboration:
o	Kuka KMR iiwa Roboter für sichere Mensch-Roboter-Interaktion (HRI)
o	Forschung zu HRI-Systemen, Evaluierung von Sicherheits-, Wirtschafts- und technischen Aspekten
o	Entwicklung von Konzepten für kollaborative Mensch-Roboter-Arbeitsplätze
4.	Hybridmontagesysteme:
o	Integration eines Transfersystems und mobiler, redundanter Roboter
o	Implementierung von Lösungen für komplexe Testfälle und industrielle Szenarien
5.	Assistenzsysteme für die Produktion:
o	Eye-Tracking-Ausrüstung für die Planung und Optimierung von Montagearbeitsplätzen
o	Projektorbasiertes Assistenzsystem (Ulixes - The Assistant) zur Projektion von Montageanweisungen und Interaktion mit dem Projektionsinhalt
6.	Virtuelle/Augmented Reality:
o	Implementierung von Virtual Reality (VR) mit Oculus-System für Mensch-Maschine-Schnittstellen
o	Simulation von Industrieanlagen für What-If-Analysen und Schulungszwecke</t>
  </si>
  <si>
    <t xml:space="preserve">1.	Flexible und intelligente Fertigungssysteme:
o	Autonome Roboter: Kuka KR6 R700, Universal Robots UR5e
o	Additive Fertigung (3D-Drucker):
o	CNC-Fertigung:
o	SPS-Steuerung und Modellierung: Allen-Bradley SPS
o	Intralogistik: Omron Mobile Robot MD 50, Techman Collaborative Robot TM5M-700
o	Messtechnik: Universal Robots UR5e, ATOS-System, Cognex Industrial Camera
2.	Digitaler Zwilling, Simulation und VR/AR:
o	Simulation und Digitaler Zwilling: ABB RobotStudio
o	Produktsimulation: CAD-Tools, CAE-Tools, CAM-Tools
o	Prozesssimulation: CAD-Tools, Process Simulate Software
o	Virtuelle und erweiterte Realität: Oculus Rift, Unity Engine, Vuforia, Epson AR-Brillen
3.	Big Data und Analytics sowie Cloud Computing:
o	Big Data und Analytics: PI Vision (OSIsoft-Tool)
o	Cloud Computing: AWS, Azure
4.	Implementierung:
o	Fertigungsraumausstattung:
	Messtechnik-Station: Universal Robots UR5e, ATOS-System, Cognex Industrial Camera
	3D-Druck-Station: Kuka KR6 R700, Cognex-Industriekamera, Allen-Bradley SPS
	Bearbeitungsstation: Kuka KR6 R700, Cognex-Industriekamera, Allen-Bradley SPS
	Mobiler Roboter: Omron Mobile Robot MD 50, Techman Collaborative Robot TM5M-700
	Automatisierte Fertigungslinie: Verschiedene Komponenten, einschließlich Förderbänder, Fräsmaschinen, Roboter
o	Montageraumausstattung:
	Kollaborative Roboter: Baxter Collaborative Robot, ABB YuMi Collaborative Robot, UR5e Collaborative Robot
	Förderband mit manuellen Montagestationen
	3D-Drucker
	Qualitätsprüfungsausrüstung
</t>
  </si>
  <si>
    <t>Learning Factory at Montanuniversität Leoben</t>
  </si>
  <si>
    <t xml:space="preserve">    Die IFA Learning Factory befindet sich am Campus Velbert/Heiligenhaus der Hochschule Bochum.
    Die räumliche Struktur umfasst eine ganzheitliche Modellfabrik, die von der ERP-Ebene (Top Floor) bis zur Fertigungsebene (Shop Floor) reicht.
    Es gibt eine klare physische Trennung zwischen Top Floor (z. B. Büroarbeitsplätze) und Shop Floor (realistische Produktionseinrichtungen).</t>
  </si>
  <si>
    <t>Physische Komponenten:
    ERP-System: SAP
    SCADA, MES und Energiemonitoring: Schneider Electric
    Automatisierungsgeräte: Siemens CNC, Mitsubishi-Roboter, Festo-Mechatronik, pneumatisches Transfersystem
    Kommunikationsstandards: Modbus, ProfiBus, CANopen, Modbus-TCP, ProfiNet, OPC (DA &amp; UA)</t>
  </si>
  <si>
    <t>Modellfabrik mit der sich verschiedenste Szenarien aufbauen lassen. Bildet keine bestehende Fabrik ab. Keine Originalgröße.</t>
  </si>
  <si>
    <t>Die Informationen geben keine spezifischen Details zur Systemgrenze oder zum genauen Umfang der Modellfabrik am SIMTech. Es wird darauf hingewiesen, dass die Modellfabrik als Produktionsumgebung und Testplatz für die Umsetzung von CPPS-Modulen (Cyber-Physical Production Systems) und zugehörigen Technologien dient. Allerdings werden keine expliziten Angaben zu den Systemgrenzen oder dem genauen räumlichen Umfang gemacht.</t>
  </si>
  <si>
    <t xml:space="preserve">Modellaufbau mit geringem Platzbedarf. Keine Nachbildung einer realen Fabrik </t>
  </si>
  <si>
    <t xml:space="preserve">Die Modellfabrik besteht aus:
    einer Roboterzelle mit einem Deltaroboter und aktueller Sicherheitstechnik,
    einem Automatisierungstechnik-Demonstrator,
    einer Industrie 4.0 Schulungsanlage der Firma Lucas Nülle,
    zwei Augmented-Reality-Handarbeitsplätzen,
    einer Cocktailmaschine
    und einem fahrerlosen Transportsystem. 
</t>
  </si>
  <si>
    <t xml:space="preserve">Keine Nachbildung einer realen Fabrik. Verschiedenen Teilbereiche der Industrie 4.0 werden im Originalmaßstab veranschulicht </t>
  </si>
  <si>
    <t>Keine Nähere Beschreibung der Modellfabrik</t>
  </si>
  <si>
    <t>Keine Nachbildung einer realen Fabrik. Originalgröße. Mit einer Mindestanzahl an Logistik und Fabrikprozessen um die Entwicklung und Demonstartion einer digitalen Fabrik zu ermöglichen.</t>
  </si>
  <si>
    <t>Root and Branch Material Handling Modules:
    CABLE: Root material handling module.
    SABLE: Branch material handling module.
Schleifenförderer:
    Förderbänder, um Paletten zu zirkulieren.
Verarbeitungsmodule:
    ASTRO: Automatisches Lager- und Abrufsystem.
    RAVI: Roboterhandhabung mit Vision-Modul.
    RANDI: Roboter-Pick-and-Place- und Drehlager-Modul.
    SCAR: Roboter-Montagemodul mit einem SCARA-Roboter.
    SCADA-Einheit: Nicht-fabrikationsbezogenes SCADA-Modul für Überwachungssteuerung und Datenerfassung.
There are four software components that are used in
building the digital twin for LEAF in addition to the use of
RoboDK, which are CODESYS for control, Modbus and OPC
UA for communication, Python for programming</t>
  </si>
  <si>
    <t>Keine Reale Fabrik. Modell einer fiktiven Industrie 4.0 Fabrik</t>
  </si>
  <si>
    <t>Hybrid automated guided transport systems (robots), an intelligent conveyor system, software for self-control of work orders,
a pick by light system, and driverless transport systems for the collaborative tugger train are some of the available real components</t>
  </si>
  <si>
    <t xml:space="preserve">Keine Nachbildung einer bestehenden Fabrik. Lernfabrik besteht aus verschiedenen Stationen die in originalgröße gebaut wurden. Cloud basiertes 3D Modell der Fabrik vorhanden </t>
  </si>
  <si>
    <t xml:space="preserve">Mining Belt </t>
  </si>
  <si>
    <t>Bildet einen realen Teil einer Miene ab in kleinen Maßstab.</t>
  </si>
  <si>
    <t xml:space="preserve">- Kamera
- Roboterarm
- Förderband
- Glasgefäße
Software:
     -Prozessüberwachung mittels Kamera
     -Entscheidungen werden anhand eines Mathematischen      
       Modells getroffen </t>
  </si>
  <si>
    <t>Fertigungszellen:
    Zwei 3D-Druckerregale
    Ein Laser Cutter
    Drei kollaborative Roboterzellen
    Zwei fortschrittliche industrielle Roboterzellen
Transport System:
    Zwei mobile Roboter mit Plattformträgern
    Ein mobiler Roboter mit einem kollaborativen Roboterarm
Ausstattung der Fertigungszellen:
    Alle Zellen sind mit fortschrittlicher Maschinensicht und Sensoren ausgestattet.
Materialverarbeitung:
    Möglichkeit zur Herstellung von Kunststoffkomponenten in den 3D-Druckerregalen
    Laser Cutter für die Bearbeitung von Kunststoff und Holz
CAD-Systeme und Simulation Software:
    Verwendung von fortgeschrittenen Cloud-basierten CAD-Systemen wie Siemens NX
    Einsatz von Simulation Software wie Robodk und Ansys für Produktgestaltung und enge Integration mit den automatischen Fertigungssystemen
Webshop-Anbindung:
    Arbeit an der Integration der Mini-Fabrik mit einem Webshop zur automatischen Herstellung kundenspezifischer Produkte.</t>
  </si>
  <si>
    <t>Das Idea Lab erstreckt sich über eine vollständige Mini-Fabrik für automatische Kleinserienfertigung mit hoher Produktvielfalt und integriert Produktgestaltung sowie automatische Fertigung, wobei die Systemgrenzen bis zur Anbindung an einen Webshop für die automatische Herstellung individualisierter Produkte reichen.
Keine Nachbildung einer existierenden Fabrik</t>
  </si>
  <si>
    <t xml:space="preserve">1.	Physische Demonstrator (Testbed 1):
o	Modularer Cyber-Physical Demonstrator
o	Drei Lernfabrik-Module mit Förderband und zwei modularen Stanzstationen
o	Inico S1000-Controller pro Modul für die Steuerung von Operationen
o	Photo-Transistor-Präsenzsensoren und mechanische Schalter für Grenzwerte
2.	3D-Simulation eines Workshop-Umfelds (Testbed 2):
o	Simulation einer Fertigungsumgebung
o	Ermöglicht praktische Laborübungen zur Implementierung eines CPPS
o	Nutzt die Unity Engine für die Erstellung eines digitalen Zwillings
o	Beinhaltet verschiedene Szenarien zur Demonstration von Selbstorganisation und Anpassungsfähigkeit
</t>
  </si>
  <si>
    <t xml:space="preserve">Keine Nachbildung einer realen Fabrik. Physisches und digitales Demonstartormodell stehen zur Verfügung </t>
  </si>
  <si>
    <t>Keine Nachbildung einer existierenden Fabrik. Jedoch eine Fabrik die reale Produkte herstellen kann. Größerer Platzbedarf</t>
  </si>
  <si>
    <t xml:space="preserve">Keine Nachbildung einer realen Fabrik. Größerer Platzbedarf. Es können verschiedenste Disziplinen der Industrie 4.0 erprobt und getestet werden </t>
  </si>
  <si>
    <t>Industrie 4.0 - Potentiale, Nutzen und
Good-Practice-Beispiele für die hessische Industrie
Zwischenbericht zum Projekt Effiziente Fabrik 4.0</t>
  </si>
  <si>
    <t xml:space="preserve">Originalgröße, kann reale Produktion nachbilden. </t>
  </si>
  <si>
    <t>Die Modellfabrik der MTA SZTAKI Smart Factory ist eine kompakte Forschungs- und Demonstrationsanlage, die physische und virtuelle Prozesse der industriellen Fertigung auf begrenztem Raum erlebbar macht, mit einer Systemgrenze, die von der Projektunabhängigen Vorführplattform für innovative IT-Lösungen bis hin zu Experimenten im Bereich Industry 4.0 reicht.</t>
  </si>
  <si>
    <t xml:space="preserve">    Fertigungszellen:
        Vier identische Produktionszellen mit FESTO Didactic-Modulen, die jeweils eine Vielzahl von Funktionen haben, darunter einen sechspositionierten Drehtisch, einen pneumatischen 2-DOF-Manipulator, einen pneumatischen Stempel, einen elektromagnetischen Stempel, eine frei konfigurierbare manuelle Operation, eine Bohrmaschine und einen elektromagnetisch betätigten Klappmechanismus.
    Materialhandling:
        Ein maßgeschneiderter Lagerbereich mit FESTO-Komponenten, einschließlich Regalen für Paletten, die auf vordefinierten Positionen platziert werden können, und Robotino-Mobile-Robotern für den Transport von Werkstücken zwischen verschiedenen Lagerorten.
    Roboter:
        Zwei Universal Robots UR5 6-DOF-Manipulatoren mit Robotiq-Adaptive-Two-Finger-Greifern und 6-Achsen-Kraft-/Momentensensoren.
    RFID-Technologie:
        NFC-Tags (Mifare Classic 1K) in den Werkstückgussteilen für die Verfolgung und eindeutige Identifizierung der Werkstücke.
    Sensoren und Kameras:
        Optische und elektromechanische Sensoren für lokale Systemkomponenten.
        Einzelne IP-Kamera für die Überwachung des Zustands der Anlagenkomponenten und der besetzten Werkstückpositionen.
        Zwei Kinect-Geräte für die Beobachtung der Umgebung der UR5-Roboter.
    Projektionssystem:
        Ein Deckenprojektor, der visuelle Inhalte auf die Tischfläche projizieren kann, die von den beiden Roboter-Manipulatoren und einem menschlichen Bediener gemeinsam genutzt wird.
    Konnektivität und IT-Infrastruktur:
        Verschiedene Kommunikationskanäle, darunter LAN, WLAN, CAN, SPI oder einfache I/O, die zur Verbindung der einzelnen Komponenten dienen.
        Ein Agentencontainer auf dem zentralen Host für Software-Agenten, die die physischen Komponenten der Anlage auf einer detaillierten Ebene repräsentieren.</t>
  </si>
  <si>
    <t>Keine reale Fabrik. Produktionsfähiger Aufbau, der Modellautos herstellt.</t>
  </si>
  <si>
    <t xml:space="preserve"> </t>
  </si>
  <si>
    <t>Metallumformung mit Datenerfassung und angebundener Simulation. Originalgröße, keine existierende Fabrik</t>
  </si>
  <si>
    <t>Komponenten der Fabrik:
    Servotest TMTS:
        Hochgeschwindigkeits-Zugprüfmaschine
    DSI Gleeble 3800:
        Gesteuerte Wärme-/Kühlmaschine für Umform- und Wärmebehandlungsexperimente
    Laser-Ultraschallmesssystem (LUS):
        System zur In-situ-Bewertung von Mikrostrukturänderungen in getestetem Material
    ECAP-System:
        System für die praktische Anwendung der Equal Channel Angular Pressing (ECAP)-Technologie
    Water Jet Trimming System (WJTS):
        System für Wasserstrahl-Schneideoperationen
    Emco Turn E 65 CNC-Drehmaschine:
        CNC-gesteuerte Drehmaschine
    Fanuc Robocut Electric Wire Discharge Machine (EWDM):
        Elektrische Drahterosionsmaschine
    Deckel FP 2 Fräsmaschine:
        Konventionelle Fräsmaschine
    MEP Bandsägemaschine (BSM):
        Bandsägemaschine
Methoden:
    A/D (Analog/Digital):
        Direkte Verbindung von Maschinen zu einem zentralen Rechnersystem durch Analog-Digital-Schnittstellen.
    LabVIEW:
        Softwareplattform für die Steuerung und Überwachung von Maschinen, insbesondere für das Laser-Ultraschallmesssystem.
    Simulation:
        Ermöglicht die Modellierung des Digitalen Zwillings (DT) auf Basis der digitalen Lernfabrik. Inklusive Finite-Elemente-Analyse (FEA) im Simufact Forming.
    Grey Box Modeling:
        Verwendet für die Modellierung des Digitalen Zwillings des automatischen Prozesssteuerungssystems des ECAP-Systems. Kombination von statistisch generierten Daten und physikalischen Beziehungen.
    Finite Element Analysis (FEA):
        Durchgeführt in Simufact Forming zur Erstellung eines vollständigen und validen Digitalen Zwillings, einschließlich der Berücksichtigung der Mikrostruktur des getesteten Materials.
    Data Acquisition:
        Automatische Datenerfassung durch die zentrale Digitalisierungseinheit zur Effizienzsteigerung von Projektmanagementaufgaben und Erstellung von Budgetdaten.</t>
  </si>
  <si>
    <t>Keine Vorstellung einer Modellfabrik</t>
  </si>
  <si>
    <t xml:space="preserve">•	Vakuum-Sauggreifer
•	Automatisiertes Hochregal
•	Umweltsensor 
•	Multi-Bearbeitungsstation mit Brennofen 
•	Sortierstrecke mit Farberkennung 
•	Umweltstation Überwachungskamera
•	Multi-Bearbeitungsstation mit Überwachungskamera
•	Umweltsensor und Fotowiderstand
•	Ein- Ausgabestation mit Farberkennung und NFC-Reader 
•	Kalibrierungsstation 
•	Internetverbindung zu einer Cloud 
o	Abrufen von Fabrikstatus, Produktionsstatus etc. möglich
Aktoren:
1.	Encodermotor
2.	Mini-Motor
3.	Kompressor
4.	3/2-Wege-Magnetventil
5.	Pneumatikzylinder
6.	Vakuumsauger
7.	Mini-Taster
8.	LED
Sensoren:
1.	Fototransistor
2.	Fotowiderstand
3.	Umweltsensor
4.	Farbsensor
5.	TXT-Controller
6.	Nano Router TP-link
7.	NFC-Tags
8.	NFC-Reader
9.	Joystick
	</t>
  </si>
  <si>
    <t>+</t>
  </si>
  <si>
    <t>o</t>
  </si>
  <si>
    <t>M17</t>
  </si>
  <si>
    <t>M16</t>
  </si>
  <si>
    <t>M15</t>
  </si>
  <si>
    <t>M14</t>
  </si>
  <si>
    <t>M13</t>
  </si>
  <si>
    <t>M12</t>
  </si>
  <si>
    <t>Modellfabrik FH Aachen</t>
  </si>
  <si>
    <t>M11</t>
  </si>
  <si>
    <t>M10</t>
  </si>
  <si>
    <t>M9</t>
  </si>
  <si>
    <t>M8</t>
  </si>
  <si>
    <t>M7</t>
  </si>
  <si>
    <t>M6</t>
  </si>
  <si>
    <t>M5</t>
  </si>
  <si>
    <t>M4</t>
  </si>
  <si>
    <t>M3</t>
  </si>
  <si>
    <t>M2</t>
  </si>
  <si>
    <t>M1</t>
  </si>
  <si>
    <t xml:space="preserve">Datenverfügbar-keit </t>
  </si>
  <si>
    <t xml:space="preserve">Visualisieriung </t>
  </si>
  <si>
    <t xml:space="preserve">Benutzerfreund-lichkeit </t>
  </si>
  <si>
    <t>Simulation</t>
  </si>
  <si>
    <t>Flexibilität</t>
  </si>
  <si>
    <t xml:space="preserve">Echtzeitüber-wachung </t>
  </si>
  <si>
    <t>Bearbeiten</t>
  </si>
  <si>
    <t>Umschlagen</t>
  </si>
  <si>
    <t xml:space="preserve">Kommissionieren </t>
  </si>
  <si>
    <t>Sortieren</t>
  </si>
  <si>
    <t>Fördern</t>
  </si>
  <si>
    <t>Lagern</t>
  </si>
  <si>
    <t>Die fischertechnik Lernumgebung dient zum Lernen und Begreifen von Industrie-4.0-Anwendungen. Die Simulation bildet den Bestellprozess, den Produktionsprozess und den Lieferprozess in digitalisierten und vernetzten Prozessschritten ab.</t>
  </si>
  <si>
    <t xml:space="preserve">Die Modellfabrik am Singapore Institute of Manufacturing Technology (SIMTech) repräsentiert eine wegweisende Initiative für die digitale Transformation der Industrie. Als zukunftsweisende Produktionsumgebung integriert sie Cyber-Physical Production Systems (CPPS) und Industrie-4.0-Technologien. Ausgestattet mit Maschinen, die durch Sensoren überwacht werden, bietet die Fabrik eine reale Testplattform für innovative Technologien. </t>
  </si>
  <si>
    <t xml:space="preserve">Die entwickelte Open-Source-Lernfabrik mit geringen Kosten (LEAF) an der Western Washington University besteht aus Wurzel- und Astmaterialhandhabungsmodulen. Diese Module basieren auf 3DEXPERIENCE, SimumatiK, 3D Industrial ROS, CoppeliaSIM und RoboDK. Die LEAF ist darauf ausgerichtet, kostengünstig zu sein und gleichzeitig ein effizientes Lernumfeld für die Fertigungsindustrie bereitzustellen. </t>
  </si>
  <si>
    <t xml:space="preserve">Die geplante Lernfabrik verfolgt das Ziel, effiziente Lehr- und Forschungsbetriebe im Bereich Metallumformung zu ermöglichen. Durch den Einsatz zentraler Digitalisierungseinheiten sollen Rohdaten vollautomatisch verarbeitet und an vordefinierte Benutzer weitergeleitet werden. </t>
  </si>
  <si>
    <t xml:space="preserve">Die ESB Logistics Learning Factory der Business School Reutlingen University verfolgt einen ganzheitlichen Ansatz für die digitale und reale Fabrik. Dabei muss ein digitaler Zwilling entwickelt werden, ein bidirektionaler Begriff, der bedeutet, dass die wandelbare Learning Factory Veränderungen in Echtzeit sowohl in der digitalen als auch in der realen Fabrik 1:1 darstellt und umgekehrt.
</t>
  </si>
  <si>
    <t>In der SmartFactoryOWL werden zentrale Aspekte der intelligenten Fabrik, wie Wandlungsfähigkeit, Ressourceneffizienz und Mensch-Maschine-Interaktion, erforscht. Die Forschung konzentriert sich weniger auf das mechatronische Produktionssystem selbst, sondern vielmehr auf die Steuerung des Gesamtprozesses, Algorithmen zur Selbstoptimierung und Selbstkonfiguration.
Die Demonstrationsanlage konzentriert sich hauptsächlich auf Produktfertigung und Montage, bietet Unternehmen die Möglichkeit, Industrie 4.0-Lösungen zu erleben und auf reale Produktionsumgebungen anzuwenden. Die Einbindung des ERP-Systems ermöglicht automatisierte Auftragsabwicklung und erhöht die Netzwerkeffizienz, während auch Personal- und Prozesseffizienz optimiert werden.</t>
  </si>
  <si>
    <t xml:space="preserve">Die MTA SZTAKI Smart Factory ist eine Forschungs- und Demonstrationsanlage, die seit 2013 schrittweise aufgebaut wird. Ihr Hauptzweck besteht darin, als unabhängige Plattform innovative IT-Lösungen für die Industrie zu demonstrieren. Als experimentelle Umgebung ermöglicht sie Tests von Konzepten im Zusammenhang mit Industrie 4.0 in einem kontrollierten und sicheren Raum. </t>
  </si>
  <si>
    <t>Die CPPS Learning Factory dient als Labor für flexible industrielle Automatisierung und ist eine Forschungsplattform für aktuelle Fragen in den Bereichen Automatisierung und Produktion. Ziel ist es, den Studierenden praxisnahe Einblicke in moderne Produktionsprozesse und -technologien zu vermitteln.</t>
  </si>
  <si>
    <t>Die IFA Learning Factory des Instituts für Produktionssysteme und Logistik bietet eine praxisnahe Schulungsumgebung für Studierende und Fachleute der Industrie. Ihr Fokus liegt auf der effizienten Organisation von Fertigungs- und Montageprozessen, einschließlich Lean Production, PPC, Produktionsüberwachung sowie ergonomischer Arbeitsplatzgestaltung.</t>
  </si>
  <si>
    <t xml:space="preserve">Die Industrie 4.0 Modellfabrik des Fachbereichs Maschinenbau und Mechatronik zeigt anschaulich industrielle Anwendungen und deren Prozesse. </t>
  </si>
  <si>
    <t>Die Modellfabrik dient der Erforschung und Erprobung von Industrie-4.0-Technologien für die Montage von Tangram-Puzzles. Ihr Zweck besteht darin, die Flexibilität und Anpassungsfähigkeit eines cyber-physischen Produktionssystems zu demonstrieren.</t>
  </si>
  <si>
    <t>Die Modellfabrik dient der Analyse und Erforschung für Optimierungsprozesse in der Minenindustrie.</t>
  </si>
  <si>
    <t>Die Modellfabrik des Smart Mini Factory (SMF) Lab ist eine innovative Einrichtung für angewandte Forschung und Lehre, spezialisiert auf moderne Produktions- und Fertigungssystemtechnologien im Kontext von Industrie 4.0. Ihr Hauptziel ist es, eine Plattform zu schaffen, auf der Forschung, Lehre und Industrie zusammenkommen, um einen produktiven Wissenstransfer zu ermöglichen.</t>
  </si>
  <si>
    <t>Das "Idea Lab" ist eine spezielle Einrichtung für Bildung, Forschung und Innovation in der automatischen Kleinserienfertigung mit hoher Produktvielfalt. Die Einrichtung arbeitet daran, die Mini-Fabrik mit einem Webshop zu verbinden, um automatisch angepasste Produkte herzustellen.</t>
  </si>
  <si>
    <t>Die Modellfabrik an der School of Science and Technology der NOVA University of Lisbon hat den Zweck, Konzepte von KI-gesteuerten Selbstfähigkeiten und Cyber-Physical Production Systems (CPPS) zu veranschaulichen. Sie dient als Lehrumgebung für theoretische Klassen und praktische Laborübungen im Bereich intelligenter Fertigung.</t>
  </si>
  <si>
    <t>Die Drone Factory dient als praxisorientierte Lernumgebung, die auf Zusammenarbeit zwischen Industrie, Lehrern und Studenten basiert. Ihr Hauptzweck besteht darin, eine realitätsnahe Lernfabrik zu schaffen, in der Studenten theoretisches Wissen in praktischen Projekten anwenden können.</t>
  </si>
  <si>
    <t>Puzzel Modellfabrik</t>
  </si>
  <si>
    <t>Modellfabrik der NOVA University</t>
  </si>
  <si>
    <t>Dokumentation der systematischen Literaturrecherche</t>
  </si>
  <si>
    <t>Forschungsfragen</t>
  </si>
  <si>
    <t>Sprache</t>
  </si>
  <si>
    <t>Zeitraum</t>
  </si>
  <si>
    <t>Welche Modellfabriken und Konzepte gibt es, die mit einem Digitalen Zwilling arbeiten?</t>
  </si>
  <si>
    <t>WISO (W)</t>
  </si>
  <si>
    <t>ScienceDirect (S)</t>
  </si>
  <si>
    <t>IEEE Xplore / Electronic Li-bary Online (I)</t>
  </si>
  <si>
    <t>E1</t>
  </si>
  <si>
    <t>model factory AND "digital twin"</t>
  </si>
  <si>
    <t>E2</t>
  </si>
  <si>
    <t>smart factory AND "digital twin"</t>
  </si>
  <si>
    <t>E3</t>
  </si>
  <si>
    <t>learning factory AND "digital twin"</t>
  </si>
  <si>
    <t>D1</t>
  </si>
  <si>
    <t>Modellfabrik AND "Digitaler Zwilling"</t>
  </si>
  <si>
    <t>D2</t>
  </si>
  <si>
    <t>Intelligente Fabrik AND "Digitaler Zwilling"</t>
  </si>
  <si>
    <t>D3</t>
  </si>
  <si>
    <t>Lernfabrik AND "Digitaler Zwilling"</t>
  </si>
  <si>
    <t>deutsch (D)</t>
  </si>
  <si>
    <t>englisch €</t>
  </si>
  <si>
    <t>keine Filter</t>
  </si>
  <si>
    <t>Nur öffentlich zugängliche Publikationen (Open Access)</t>
  </si>
  <si>
    <t>uneingeschränkt</t>
  </si>
  <si>
    <t>Suche nur im Titel, Abstract und in Tags</t>
  </si>
  <si>
    <t>Filter 1</t>
  </si>
  <si>
    <t>Filter 3</t>
  </si>
  <si>
    <t xml:space="preserve">Filterprozess </t>
  </si>
  <si>
    <t>Index</t>
  </si>
  <si>
    <t>Erster Durchlauf</t>
  </si>
  <si>
    <t>S.E1.1</t>
  </si>
  <si>
    <t>S.E2.1</t>
  </si>
  <si>
    <t>S.E3.1</t>
  </si>
  <si>
    <t>Zweiter Durchlauf</t>
  </si>
  <si>
    <t>S.E2.2</t>
  </si>
  <si>
    <t>S.E3.2</t>
  </si>
  <si>
    <t>Dritter Durchlauf</t>
  </si>
  <si>
    <t>S.E2.3</t>
  </si>
  <si>
    <t>S.E3.3</t>
  </si>
  <si>
    <t>Summe</t>
  </si>
  <si>
    <t>nächsten Filter anwenden bei &gt; 50 Ergebnisse</t>
  </si>
  <si>
    <t>W.D1.1</t>
  </si>
  <si>
    <t>W.D2.1</t>
  </si>
  <si>
    <t>W.D3.1</t>
  </si>
  <si>
    <t>Hinweis:</t>
  </si>
  <si>
    <t>Rehs, Luca-Joshua: Konzeptionierung einer Modellfabrik zur Untersuchung Digitaler Logistikzwillinge. Bachelorarbeit, Universität Kassel, Studiengang Maschinenbau, 05/2024 (Prof. Wenzel / Gliem, FB 15, Universität Kassel)</t>
  </si>
  <si>
    <t>verfügbare Treffer</t>
  </si>
  <si>
    <t>Quellen mit Modellfabriken von DZ</t>
  </si>
  <si>
    <t>Analyse</t>
  </si>
  <si>
    <t xml:space="preserve">(o) = 1. Das bedeutet, in dem Text wird das Kriterium nicht aktiv angesprochen, eine Wertung ist also nicht objektiv möglich. </t>
  </si>
  <si>
    <t>(+) = 2. Das bedeutet, dass das Kriterium im Text als erfüllt bzw. positiv beschrieben wird.</t>
  </si>
  <si>
    <t>(-) = 0. Das bedeutet, in dem Text wird das Kriterium aktiv verneint bzw. negativ hervorgehoben wird</t>
  </si>
  <si>
    <t>Betrachtete Logistikprozesse</t>
  </si>
  <si>
    <t>Bewertung von Soft Skills</t>
  </si>
  <si>
    <t>Legende zur Bewertung der Soft Skills:</t>
  </si>
  <si>
    <t>ID Modellfabrik</t>
  </si>
  <si>
    <t>ID Literatur</t>
  </si>
  <si>
    <t>Legende</t>
  </si>
  <si>
    <t xml:space="preserve">M1, M4, M8, M12, M13 und M16 geeignet </t>
  </si>
  <si>
    <t xml:space="preserve">+ hinreichend Informationen über technische Umsetzung (Architektur oder verwendete Protokolle) stehen zur Verfügung </t>
  </si>
  <si>
    <t>Die Ergebnisse der SLR stammen aus der Bachelorarbeit von Luca Rehs.</t>
  </si>
  <si>
    <t>Verweise aus andere Modellfabriken aufnehmen</t>
  </si>
  <si>
    <t>Dopplung + Titel</t>
  </si>
  <si>
    <t>Verweise auf andere Quellen</t>
  </si>
  <si>
    <t xml:space="preserve">Aufbau eines modernen Firmerndatennetztes wird beschrieben </t>
  </si>
  <si>
    <t>Filterung</t>
  </si>
  <si>
    <t>Suchprozess</t>
  </si>
  <si>
    <t>relevante Modellfabriken von DZ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</si>
</sst>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1"/>
      <color theme="1"/>
      <name val="Arial"/>
      <family val="2"/>
    </font>
    <font>
      <b/>
      <sz val="11"/>
      <name val="Calibri"/>
      <family val="2"/>
      <scheme val="minor"/>
    </font>
    <font>
      <sz val="11"/>
      <name val="Calibri"/>
      <family val="2"/>
      <scheme val="minor"/>
    </font>
    <font>
      <u/>
      <sz val="11"/>
      <color theme="10"/>
      <name val="Calibri"/>
      <family val="2"/>
      <scheme val="minor"/>
    </font>
    <font>
      <sz val="11"/>
      <color rgb="FFFF0000"/>
      <name val="Calibri"/>
      <family val="2"/>
      <scheme val="minor"/>
    </font>
    <font>
      <b/>
      <sz val="12"/>
      <color theme="1"/>
      <name val="Calibri"/>
      <family val="2"/>
      <scheme val="minor"/>
    </font>
    <font>
      <sz val="12"/>
      <color rgb="FF000000"/>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theme="3" tint="0.749992370372631"/>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bgColor indexed="64"/>
      </patternFill>
    </fill>
    <fill>
      <patternFill patternType="solid">
        <fgColor theme="0" tint="-0.14999847407452621"/>
        <bgColor indexed="64"/>
      </patternFill>
    </fill>
  </fills>
  <borders count="13">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0" fontId="7" fillId="0" borderId="0" applyNumberFormat="0" applyFill="0" applyBorder="0" applyAlignment="0" applyProtection="0"/>
  </cellStyleXfs>
  <cellXfs count="131">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6" borderId="11" xfId="0" applyFill="1" applyBorder="1" applyAlignment="1">
      <alignment horizontal="left" vertical="top" wrapText="1"/>
    </xf>
    <xf numFmtId="0" fontId="0" fillId="6" borderId="11" xfId="0" applyFill="1" applyBorder="1" applyAlignment="1">
      <alignment horizontal="left" vertical="top"/>
    </xf>
    <xf numFmtId="0" fontId="2" fillId="6" borderId="11" xfId="0" applyFont="1" applyFill="1" applyBorder="1" applyAlignment="1">
      <alignment horizontal="left" vertical="top"/>
    </xf>
    <xf numFmtId="0" fontId="2" fillId="4" borderId="11" xfId="0" applyFont="1" applyFill="1" applyBorder="1" applyAlignment="1">
      <alignment horizontal="left" vertical="top" wrapText="1"/>
    </xf>
    <xf numFmtId="0" fontId="2" fillId="7" borderId="11" xfId="0" applyFont="1" applyFill="1" applyBorder="1" applyAlignment="1">
      <alignment horizontal="left" vertical="top"/>
    </xf>
    <xf numFmtId="0" fontId="2" fillId="3" borderId="11" xfId="0" applyFont="1" applyFill="1" applyBorder="1" applyAlignment="1">
      <alignment horizontal="left" vertical="top"/>
    </xf>
    <xf numFmtId="0" fontId="2" fillId="3" borderId="11" xfId="0" applyFont="1" applyFill="1" applyBorder="1" applyAlignment="1">
      <alignment horizontal="left" vertical="top" wrapText="1"/>
    </xf>
    <xf numFmtId="0" fontId="4" fillId="6" borderId="11" xfId="0" applyFont="1" applyFill="1" applyBorder="1" applyAlignment="1">
      <alignment horizontal="left" vertical="top" wrapText="1"/>
    </xf>
    <xf numFmtId="0" fontId="0" fillId="6" borderId="2" xfId="0"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7" fillId="6" borderId="3" xfId="2" applyFill="1" applyBorder="1" applyAlignment="1">
      <alignment horizontal="left" vertical="top" wrapText="1"/>
    </xf>
    <xf numFmtId="0" fontId="4" fillId="0" borderId="11" xfId="0" applyFont="1"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4" fillId="6" borderId="11" xfId="0" applyFont="1" applyFill="1" applyBorder="1" applyAlignment="1">
      <alignment horizontal="left" vertical="top"/>
    </xf>
    <xf numFmtId="0" fontId="0" fillId="6" borderId="2" xfId="0" applyFill="1" applyBorder="1" applyAlignment="1">
      <alignment horizontal="left" vertical="top"/>
    </xf>
    <xf numFmtId="0" fontId="0" fillId="6" borderId="3" xfId="0" applyFill="1" applyBorder="1" applyAlignment="1">
      <alignment horizontal="left" vertical="top"/>
    </xf>
    <xf numFmtId="0" fontId="0" fillId="6" borderId="4" xfId="0" applyFill="1" applyBorder="1" applyAlignment="1">
      <alignment horizontal="left" vertical="top"/>
    </xf>
    <xf numFmtId="0" fontId="2" fillId="0" borderId="0" xfId="0" applyFont="1" applyAlignment="1">
      <alignment horizontal="left" vertical="top" wrapText="1"/>
    </xf>
    <xf numFmtId="0" fontId="2" fillId="2" borderId="10"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0" borderId="4" xfId="0" applyFont="1" applyBorder="1" applyAlignment="1">
      <alignment horizontal="left" vertical="top" wrapText="1"/>
    </xf>
    <xf numFmtId="0" fontId="4" fillId="4" borderId="4" xfId="0" applyFont="1" applyFill="1" applyBorder="1" applyAlignment="1">
      <alignment horizontal="left" vertical="top" wrapText="1"/>
    </xf>
    <xf numFmtId="0" fontId="0" fillId="4" borderId="11" xfId="0" applyFill="1" applyBorder="1" applyAlignment="1">
      <alignment horizontal="left" vertical="top" wrapText="1"/>
    </xf>
    <xf numFmtId="0" fontId="6" fillId="4" borderId="2" xfId="0" applyFont="1" applyFill="1" applyBorder="1" applyAlignment="1">
      <alignment horizontal="left" vertical="top" wrapText="1"/>
    </xf>
    <xf numFmtId="0" fontId="0" fillId="4" borderId="4" xfId="0" applyFill="1" applyBorder="1" applyAlignment="1">
      <alignment horizontal="left" vertical="top" wrapText="1"/>
    </xf>
    <xf numFmtId="0" fontId="4" fillId="6" borderId="4" xfId="0" applyFont="1"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4" fillId="8" borderId="4" xfId="0" applyFont="1" applyFill="1" applyBorder="1" applyAlignment="1">
      <alignment horizontal="left" vertical="top" wrapText="1"/>
    </xf>
    <xf numFmtId="0" fontId="0" fillId="8" borderId="1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8" borderId="4" xfId="0" applyFill="1" applyBorder="1" applyAlignment="1">
      <alignment horizontal="left" vertical="top" wrapText="1"/>
    </xf>
    <xf numFmtId="0" fontId="2" fillId="0" borderId="4" xfId="0" applyFont="1" applyBorder="1" applyAlignment="1">
      <alignment horizontal="left" vertical="top" wrapText="1"/>
    </xf>
    <xf numFmtId="0" fontId="2" fillId="8" borderId="4" xfId="0" applyFont="1" applyFill="1" applyBorder="1" applyAlignment="1">
      <alignment horizontal="left" vertical="top" wrapText="1"/>
    </xf>
    <xf numFmtId="0" fontId="2" fillId="6" borderId="4" xfId="0" applyFont="1" applyFill="1" applyBorder="1" applyAlignment="1">
      <alignment horizontal="left" vertical="top" wrapText="1"/>
    </xf>
    <xf numFmtId="0" fontId="0" fillId="0" borderId="11" xfId="0" applyBorder="1" applyAlignment="1">
      <alignment horizontal="left" vertical="top"/>
    </xf>
    <xf numFmtId="0" fontId="0" fillId="4" borderId="11" xfId="0" applyFill="1" applyBorder="1" applyAlignment="1">
      <alignment horizontal="left" vertical="top"/>
    </xf>
    <xf numFmtId="0" fontId="2" fillId="0" borderId="0" xfId="0" applyFont="1" applyAlignment="1">
      <alignment horizontal="left" vertical="top"/>
    </xf>
    <xf numFmtId="0" fontId="2" fillId="2" borderId="10" xfId="0" applyFont="1" applyFill="1" applyBorder="1" applyAlignment="1">
      <alignment horizontal="left" vertical="top"/>
    </xf>
    <xf numFmtId="0" fontId="2" fillId="2" borderId="8" xfId="0" applyFont="1" applyFill="1" applyBorder="1" applyAlignment="1">
      <alignment horizontal="left" vertical="top"/>
    </xf>
    <xf numFmtId="0" fontId="4" fillId="4" borderId="4" xfId="0" applyFont="1" applyFill="1" applyBorder="1" applyAlignment="1">
      <alignment horizontal="left" vertical="top"/>
    </xf>
    <xf numFmtId="0" fontId="2" fillId="4" borderId="11" xfId="0" applyFont="1" applyFill="1" applyBorder="1" applyAlignment="1">
      <alignment horizontal="left" vertical="top"/>
    </xf>
    <xf numFmtId="0" fontId="2" fillId="4" borderId="2" xfId="0" applyFont="1" applyFill="1" applyBorder="1" applyAlignment="1">
      <alignment horizontal="left" vertical="top"/>
    </xf>
    <xf numFmtId="0" fontId="0" fillId="4" borderId="2" xfId="0" applyFill="1" applyBorder="1" applyAlignment="1">
      <alignment horizontal="left" vertical="top"/>
    </xf>
    <xf numFmtId="0" fontId="0" fillId="4" borderId="3" xfId="0" applyFill="1" applyBorder="1" applyAlignment="1">
      <alignment horizontal="left" vertical="top"/>
    </xf>
    <xf numFmtId="0" fontId="0" fillId="4" borderId="4" xfId="0" applyFill="1" applyBorder="1" applyAlignment="1">
      <alignment horizontal="left" vertical="top"/>
    </xf>
    <xf numFmtId="0" fontId="4" fillId="0" borderId="4" xfId="0" applyFont="1" applyBorder="1" applyAlignment="1">
      <alignment horizontal="left" vertical="top"/>
    </xf>
    <xf numFmtId="0" fontId="2" fillId="0" borderId="11" xfId="0" applyFont="1" applyBorder="1" applyAlignment="1">
      <alignment horizontal="left" vertical="top"/>
    </xf>
    <xf numFmtId="0" fontId="2" fillId="0" borderId="2"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2" fillId="0" borderId="4" xfId="0" applyFont="1" applyBorder="1" applyAlignment="1">
      <alignment horizontal="left" vertical="top"/>
    </xf>
    <xf numFmtId="0" fontId="2" fillId="6" borderId="4" xfId="0" applyFont="1" applyFill="1" applyBorder="1" applyAlignment="1">
      <alignment horizontal="left" vertical="top"/>
    </xf>
    <xf numFmtId="0" fontId="4" fillId="8" borderId="4" xfId="0" applyFont="1" applyFill="1" applyBorder="1" applyAlignment="1">
      <alignment horizontal="left" vertical="top"/>
    </xf>
    <xf numFmtId="0" fontId="2" fillId="8" borderId="11" xfId="0" applyFont="1" applyFill="1" applyBorder="1" applyAlignment="1">
      <alignment horizontal="left" vertical="top"/>
    </xf>
    <xf numFmtId="0" fontId="0" fillId="8" borderId="11" xfId="0" applyFill="1" applyBorder="1" applyAlignment="1">
      <alignment horizontal="left" vertical="top"/>
    </xf>
    <xf numFmtId="0" fontId="2" fillId="8" borderId="2" xfId="0" applyFont="1" applyFill="1" applyBorder="1" applyAlignment="1">
      <alignment horizontal="left" vertical="top"/>
    </xf>
    <xf numFmtId="0" fontId="0" fillId="8" borderId="2" xfId="0" applyFill="1" applyBorder="1" applyAlignment="1">
      <alignment horizontal="left" vertical="top"/>
    </xf>
    <xf numFmtId="0" fontId="0" fillId="8" borderId="3" xfId="0" applyFill="1" applyBorder="1" applyAlignment="1">
      <alignment horizontal="left" vertical="top"/>
    </xf>
    <xf numFmtId="0" fontId="0" fillId="8" borderId="4" xfId="0" applyFill="1" applyBorder="1" applyAlignment="1">
      <alignment horizontal="left" vertical="top"/>
    </xf>
    <xf numFmtId="0" fontId="2" fillId="8" borderId="4" xfId="0" applyFont="1" applyFill="1" applyBorder="1" applyAlignment="1">
      <alignment horizontal="left" vertical="top"/>
    </xf>
    <xf numFmtId="0" fontId="2" fillId="4" borderId="6" xfId="0" applyFont="1" applyFill="1" applyBorder="1" applyAlignment="1">
      <alignment horizontal="left" vertical="top"/>
    </xf>
    <xf numFmtId="0" fontId="2" fillId="2" borderId="9" xfId="0" applyFont="1" applyFill="1" applyBorder="1" applyAlignment="1">
      <alignment horizontal="left" vertical="top"/>
    </xf>
    <xf numFmtId="0" fontId="2" fillId="3" borderId="5" xfId="0" applyFont="1" applyFill="1" applyBorder="1" applyAlignment="1">
      <alignment horizontal="left" vertical="top"/>
    </xf>
    <xf numFmtId="0" fontId="2" fillId="2" borderId="9" xfId="0" applyFont="1" applyFill="1" applyBorder="1" applyAlignment="1">
      <alignment horizontal="left" vertical="top" wrapText="1"/>
    </xf>
    <xf numFmtId="0" fontId="2" fillId="4" borderId="5" xfId="0" applyFont="1" applyFill="1" applyBorder="1" applyAlignment="1">
      <alignment horizontal="left" vertical="top" wrapText="1"/>
    </xf>
    <xf numFmtId="0" fontId="6" fillId="4"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6"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8" borderId="2" xfId="0" applyFont="1" applyFill="1" applyBorder="1" applyAlignment="1">
      <alignment horizontal="left" vertical="top" wrapText="1"/>
    </xf>
    <xf numFmtId="0" fontId="2" fillId="5" borderId="11" xfId="0" applyFont="1" applyFill="1" applyBorder="1" applyAlignment="1">
      <alignment horizontal="left" vertical="top"/>
    </xf>
    <xf numFmtId="44" fontId="2" fillId="3" borderId="11" xfId="1" applyFont="1" applyFill="1" applyBorder="1" applyAlignment="1">
      <alignment horizontal="left" vertical="top"/>
    </xf>
    <xf numFmtId="0" fontId="0" fillId="7" borderId="11" xfId="0" applyFill="1" applyBorder="1" applyAlignment="1">
      <alignment horizontal="left" vertical="top"/>
    </xf>
    <xf numFmtId="0" fontId="0" fillId="4" borderId="11" xfId="0" applyFill="1" applyBorder="1" applyAlignment="1">
      <alignment horizontal="left" vertical="top"/>
    </xf>
    <xf numFmtId="0" fontId="2" fillId="5" borderId="5"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5" borderId="5" xfId="0" applyFont="1" applyFill="1" applyBorder="1" applyAlignment="1">
      <alignment horizontal="left" vertical="top"/>
    </xf>
    <xf numFmtId="0" fontId="2" fillId="5" borderId="7" xfId="0" applyFont="1" applyFill="1" applyBorder="1" applyAlignment="1">
      <alignment horizontal="left" vertical="top"/>
    </xf>
    <xf numFmtId="0" fontId="2" fillId="5" borderId="1" xfId="0" applyFont="1" applyFill="1" applyBorder="1" applyAlignment="1">
      <alignment horizontal="left" vertical="top"/>
    </xf>
    <xf numFmtId="0" fontId="2" fillId="2" borderId="2" xfId="0" applyFont="1" applyFill="1" applyBorder="1" applyAlignment="1">
      <alignment horizontal="left" vertical="top"/>
    </xf>
    <xf numFmtId="0" fontId="2" fillId="2" borderId="4" xfId="0" applyFont="1" applyFill="1" applyBorder="1" applyAlignment="1">
      <alignment horizontal="left" vertical="top"/>
    </xf>
    <xf numFmtId="0" fontId="2" fillId="5" borderId="10" xfId="0" applyFont="1" applyFill="1" applyBorder="1" applyAlignment="1">
      <alignment horizontal="left" vertical="top"/>
    </xf>
    <xf numFmtId="0" fontId="9" fillId="0" borderId="0" xfId="0" applyFont="1"/>
    <xf numFmtId="0" fontId="0" fillId="0" borderId="0" xfId="0" applyAlignment="1">
      <alignment horizontal="left"/>
    </xf>
    <xf numFmtId="0" fontId="2" fillId="0" borderId="0" xfId="0" applyFont="1"/>
    <xf numFmtId="0" fontId="2" fillId="0" borderId="11" xfId="0" applyFont="1" applyBorder="1"/>
    <xf numFmtId="0" fontId="0" fillId="0" borderId="11" xfId="0" applyBorder="1"/>
    <xf numFmtId="0" fontId="8" fillId="0" borderId="11" xfId="0" applyFont="1" applyBorder="1"/>
    <xf numFmtId="0" fontId="2" fillId="0" borderId="2" xfId="0" applyFont="1" applyBorder="1" applyAlignment="1">
      <alignment horizontal="center"/>
    </xf>
    <xf numFmtId="0" fontId="2" fillId="0" borderId="3" xfId="0" applyFont="1" applyBorder="1" applyAlignment="1">
      <alignment horizontal="center"/>
    </xf>
    <xf numFmtId="0" fontId="10" fillId="0" borderId="0" xfId="0" applyFont="1"/>
    <xf numFmtId="0" fontId="9" fillId="9" borderId="0" xfId="0" applyFont="1" applyFill="1"/>
    <xf numFmtId="0" fontId="9" fillId="0" borderId="0" xfId="0" applyFont="1" applyAlignment="1">
      <alignment horizontal="left" vertical="top" wrapText="1"/>
    </xf>
    <xf numFmtId="0" fontId="9" fillId="0" borderId="0" xfId="0" applyFont="1" applyAlignment="1">
      <alignment horizontal="left" vertical="top"/>
    </xf>
    <xf numFmtId="0" fontId="0" fillId="0" borderId="12" xfId="0" applyBorder="1" applyAlignment="1">
      <alignment horizontal="left" vertical="top"/>
    </xf>
    <xf numFmtId="0" fontId="0" fillId="0" borderId="0" xfId="0" applyBorder="1" applyAlignment="1">
      <alignment horizontal="left" vertical="top"/>
    </xf>
    <xf numFmtId="0" fontId="0" fillId="0" borderId="11" xfId="0" applyFill="1" applyBorder="1" applyAlignment="1">
      <alignment horizontal="left" vertical="top"/>
    </xf>
    <xf numFmtId="0" fontId="0" fillId="0" borderId="11" xfId="0" applyFill="1" applyBorder="1" applyAlignment="1">
      <alignment horizontal="left" vertical="top" wrapText="1"/>
    </xf>
    <xf numFmtId="49" fontId="0" fillId="0" borderId="11" xfId="0" applyNumberFormat="1" applyFill="1" applyBorder="1" applyAlignment="1">
      <alignment horizontal="left" vertical="top" wrapText="1"/>
    </xf>
    <xf numFmtId="0" fontId="0" fillId="10" borderId="5" xfId="0" applyFill="1" applyBorder="1" applyAlignment="1">
      <alignment horizontal="center" vertical="top"/>
    </xf>
    <xf numFmtId="0" fontId="0" fillId="10" borderId="7" xfId="0" applyFill="1" applyBorder="1" applyAlignment="1">
      <alignment horizontal="center" vertical="top"/>
    </xf>
    <xf numFmtId="0" fontId="0" fillId="2" borderId="11" xfId="0" applyFill="1" applyBorder="1" applyAlignment="1">
      <alignment horizontal="left" vertical="top"/>
    </xf>
    <xf numFmtId="0" fontId="0" fillId="2" borderId="11" xfId="0" applyFill="1" applyBorder="1" applyAlignment="1">
      <alignment horizontal="left" vertical="top" wrapText="1"/>
    </xf>
    <xf numFmtId="0" fontId="6" fillId="2" borderId="11" xfId="2" applyFont="1" applyFill="1" applyBorder="1" applyAlignment="1">
      <alignment horizontal="left" vertical="top" wrapText="1"/>
    </xf>
    <xf numFmtId="49" fontId="0" fillId="2" borderId="11" xfId="0" applyNumberFormat="1" applyFill="1" applyBorder="1" applyAlignment="1">
      <alignment horizontal="left" vertical="top" wrapText="1"/>
    </xf>
    <xf numFmtId="0" fontId="0" fillId="2" borderId="0" xfId="0" applyFill="1" applyAlignment="1">
      <alignment horizontal="left" vertical="top"/>
    </xf>
    <xf numFmtId="0" fontId="0" fillId="0" borderId="0" xfId="0" quotePrefix="1" applyAlignment="1">
      <alignment horizontal="left" vertical="top"/>
    </xf>
    <xf numFmtId="0" fontId="0" fillId="0" borderId="0" xfId="0" applyFill="1" applyBorder="1"/>
    <xf numFmtId="0" fontId="0" fillId="0" borderId="5" xfId="0" applyBorder="1"/>
    <xf numFmtId="0" fontId="0" fillId="0" borderId="11" xfId="0" applyFill="1" applyBorder="1"/>
    <xf numFmtId="0" fontId="0" fillId="0" borderId="11" xfId="0" applyFont="1" applyBorder="1"/>
    <xf numFmtId="0" fontId="0" fillId="11" borderId="4" xfId="0" applyFill="1" applyBorder="1" applyAlignment="1">
      <alignment horizontal="left" vertical="top" wrapText="1"/>
    </xf>
    <xf numFmtId="0" fontId="0" fillId="11" borderId="11" xfId="0" applyFill="1" applyBorder="1" applyAlignment="1">
      <alignment horizontal="left" vertical="top" wrapText="1"/>
    </xf>
    <xf numFmtId="0" fontId="2" fillId="11" borderId="4" xfId="0" applyFont="1"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2" fillId="0" borderId="0" xfId="0" applyFont="1" applyFill="1" applyBorder="1"/>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A65B7-DB30-4362-A3AC-F73C5938F0CD}">
  <dimension ref="A1:H60"/>
  <sheetViews>
    <sheetView tabSelected="1" workbookViewId="0">
      <selection activeCell="E65" sqref="E65"/>
    </sheetView>
  </sheetViews>
  <sheetFormatPr baseColWidth="10" defaultRowHeight="15" x14ac:dyDescent="0.25"/>
  <cols>
    <col min="1" max="1" width="27" customWidth="1"/>
    <col min="4" max="4" width="27.42578125" bestFit="1" customWidth="1"/>
    <col min="5" max="5" width="12.5703125" customWidth="1"/>
    <col min="7" max="7" width="27.42578125" bestFit="1" customWidth="1"/>
  </cols>
  <sheetData>
    <row r="1" spans="1:3" ht="15.75" x14ac:dyDescent="0.25">
      <c r="A1" s="96" t="s">
        <v>487</v>
      </c>
    </row>
    <row r="2" spans="1:3" ht="15.75" x14ac:dyDescent="0.25">
      <c r="A2" s="96"/>
    </row>
    <row r="3" spans="1:3" ht="15.75" x14ac:dyDescent="0.25">
      <c r="A3" s="105" t="s">
        <v>532</v>
      </c>
    </row>
    <row r="4" spans="1:3" ht="15.75" x14ac:dyDescent="0.25">
      <c r="A4" s="96" t="s">
        <v>548</v>
      </c>
    </row>
    <row r="5" spans="1:3" ht="15.75" x14ac:dyDescent="0.25">
      <c r="A5" s="104" t="s">
        <v>533</v>
      </c>
    </row>
    <row r="6" spans="1:3" ht="15.75" x14ac:dyDescent="0.25">
      <c r="A6" s="96"/>
    </row>
    <row r="8" spans="1:3" x14ac:dyDescent="0.25">
      <c r="A8" t="s">
        <v>488</v>
      </c>
      <c r="B8" t="s">
        <v>491</v>
      </c>
    </row>
    <row r="9" spans="1:3" x14ac:dyDescent="0.25">
      <c r="A9" t="s">
        <v>393</v>
      </c>
      <c r="B9" t="s">
        <v>492</v>
      </c>
    </row>
    <row r="10" spans="1:3" x14ac:dyDescent="0.25">
      <c r="B10" t="s">
        <v>493</v>
      </c>
    </row>
    <row r="11" spans="1:3" x14ac:dyDescent="0.25">
      <c r="B11" t="s">
        <v>494</v>
      </c>
    </row>
    <row r="12" spans="1:3" x14ac:dyDescent="0.25">
      <c r="A12" t="s">
        <v>13</v>
      </c>
      <c r="B12" t="s">
        <v>495</v>
      </c>
      <c r="C12" t="s">
        <v>496</v>
      </c>
    </row>
    <row r="13" spans="1:3" x14ac:dyDescent="0.25">
      <c r="B13" t="s">
        <v>497</v>
      </c>
      <c r="C13" t="s">
        <v>498</v>
      </c>
    </row>
    <row r="14" spans="1:3" x14ac:dyDescent="0.25">
      <c r="B14" t="s">
        <v>499</v>
      </c>
      <c r="C14" t="s">
        <v>500</v>
      </c>
    </row>
    <row r="15" spans="1:3" x14ac:dyDescent="0.25">
      <c r="B15" t="s">
        <v>501</v>
      </c>
      <c r="C15" t="s">
        <v>502</v>
      </c>
    </row>
    <row r="16" spans="1:3" x14ac:dyDescent="0.25">
      <c r="B16" t="s">
        <v>503</v>
      </c>
      <c r="C16" t="s">
        <v>504</v>
      </c>
    </row>
    <row r="17" spans="1:8" x14ac:dyDescent="0.25">
      <c r="B17" t="s">
        <v>505</v>
      </c>
      <c r="C17" t="s">
        <v>506</v>
      </c>
    </row>
    <row r="18" spans="1:8" x14ac:dyDescent="0.25">
      <c r="A18" t="s">
        <v>489</v>
      </c>
      <c r="B18" t="s">
        <v>508</v>
      </c>
    </row>
    <row r="19" spans="1:8" x14ac:dyDescent="0.25">
      <c r="B19" t="s">
        <v>507</v>
      </c>
    </row>
    <row r="20" spans="1:8" x14ac:dyDescent="0.25">
      <c r="A20" t="s">
        <v>490</v>
      </c>
      <c r="B20" s="97" t="s">
        <v>511</v>
      </c>
    </row>
    <row r="21" spans="1:8" x14ac:dyDescent="0.25">
      <c r="A21" t="s">
        <v>515</v>
      </c>
      <c r="B21" t="s">
        <v>528</v>
      </c>
    </row>
    <row r="22" spans="1:8" x14ac:dyDescent="0.25">
      <c r="B22" t="s">
        <v>513</v>
      </c>
      <c r="C22" t="s">
        <v>509</v>
      </c>
    </row>
    <row r="23" spans="1:8" x14ac:dyDescent="0.25">
      <c r="B23" t="s">
        <v>513</v>
      </c>
      <c r="C23" t="s">
        <v>510</v>
      </c>
    </row>
    <row r="24" spans="1:8" x14ac:dyDescent="0.25">
      <c r="B24" t="s">
        <v>514</v>
      </c>
      <c r="C24" t="s">
        <v>512</v>
      </c>
    </row>
    <row r="25" spans="1:8" x14ac:dyDescent="0.25">
      <c r="B25" t="s">
        <v>549</v>
      </c>
    </row>
    <row r="27" spans="1:8" x14ac:dyDescent="0.25">
      <c r="A27" s="98" t="s">
        <v>554</v>
      </c>
    </row>
    <row r="29" spans="1:8" x14ac:dyDescent="0.25">
      <c r="A29" s="102" t="s">
        <v>18</v>
      </c>
      <c r="B29" s="103"/>
      <c r="D29" s="102" t="s">
        <v>199</v>
      </c>
      <c r="E29" s="103"/>
      <c r="G29" s="102" t="s">
        <v>294</v>
      </c>
      <c r="H29" s="103"/>
    </row>
    <row r="30" spans="1:8" x14ac:dyDescent="0.25">
      <c r="A30" s="100" t="s">
        <v>516</v>
      </c>
      <c r="B30" s="100" t="s">
        <v>12</v>
      </c>
      <c r="D30" s="100" t="s">
        <v>516</v>
      </c>
      <c r="E30" s="100" t="s">
        <v>12</v>
      </c>
      <c r="G30" s="100" t="s">
        <v>516</v>
      </c>
      <c r="H30" s="100" t="s">
        <v>12</v>
      </c>
    </row>
    <row r="31" spans="1:8" x14ac:dyDescent="0.25">
      <c r="A31" s="100" t="s">
        <v>517</v>
      </c>
      <c r="B31" s="100"/>
      <c r="D31" s="100" t="s">
        <v>517</v>
      </c>
      <c r="E31" s="100"/>
      <c r="G31" s="100" t="s">
        <v>517</v>
      </c>
      <c r="H31" s="100"/>
    </row>
    <row r="32" spans="1:8" x14ac:dyDescent="0.25">
      <c r="A32" s="100" t="s">
        <v>518</v>
      </c>
      <c r="B32" s="100">
        <v>26</v>
      </c>
      <c r="D32" s="100" t="s">
        <v>518</v>
      </c>
      <c r="E32" s="100">
        <v>2</v>
      </c>
      <c r="G32" s="100" t="s">
        <v>529</v>
      </c>
      <c r="H32" s="100">
        <v>5</v>
      </c>
    </row>
    <row r="33" spans="1:8" x14ac:dyDescent="0.25">
      <c r="A33" s="100" t="s">
        <v>519</v>
      </c>
      <c r="B33" s="100">
        <v>1007</v>
      </c>
      <c r="D33" s="100" t="s">
        <v>519</v>
      </c>
      <c r="E33" s="100">
        <v>389</v>
      </c>
      <c r="G33" s="100" t="s">
        <v>530</v>
      </c>
      <c r="H33" s="100">
        <v>15</v>
      </c>
    </row>
    <row r="34" spans="1:8" x14ac:dyDescent="0.25">
      <c r="A34" s="100" t="s">
        <v>520</v>
      </c>
      <c r="B34" s="100">
        <v>187</v>
      </c>
      <c r="D34" s="100" t="s">
        <v>520</v>
      </c>
      <c r="E34" s="100">
        <v>6</v>
      </c>
      <c r="G34" s="100" t="s">
        <v>531</v>
      </c>
      <c r="H34" s="100">
        <v>3</v>
      </c>
    </row>
    <row r="35" spans="1:8" x14ac:dyDescent="0.25">
      <c r="A35" s="100" t="s">
        <v>527</v>
      </c>
      <c r="B35" s="101">
        <f>SUM(B32:B34)</f>
        <v>1220</v>
      </c>
      <c r="D35" s="100" t="s">
        <v>527</v>
      </c>
      <c r="E35" s="101">
        <f>SUM(E32:E34)</f>
        <v>397</v>
      </c>
      <c r="G35" s="99" t="s">
        <v>527</v>
      </c>
      <c r="H35" s="99">
        <f>SUM(H32:H34)</f>
        <v>23</v>
      </c>
    </row>
    <row r="36" spans="1:8" x14ac:dyDescent="0.25">
      <c r="A36" s="100" t="s">
        <v>521</v>
      </c>
      <c r="B36" s="100"/>
      <c r="D36" s="100" t="s">
        <v>521</v>
      </c>
      <c r="E36" s="100"/>
      <c r="G36" s="123" t="s">
        <v>551</v>
      </c>
      <c r="H36" s="123">
        <v>1</v>
      </c>
    </row>
    <row r="37" spans="1:8" x14ac:dyDescent="0.25">
      <c r="A37" s="100" t="s">
        <v>518</v>
      </c>
      <c r="B37" s="100">
        <v>26</v>
      </c>
      <c r="D37" s="100" t="s">
        <v>518</v>
      </c>
      <c r="E37" s="100">
        <v>2</v>
      </c>
      <c r="G37" s="99" t="s">
        <v>527</v>
      </c>
      <c r="H37" s="99">
        <f>H35+H36</f>
        <v>24</v>
      </c>
    </row>
    <row r="38" spans="1:8" x14ac:dyDescent="0.25">
      <c r="A38" s="100" t="s">
        <v>522</v>
      </c>
      <c r="B38" s="100">
        <v>447</v>
      </c>
      <c r="D38" s="100" t="s">
        <v>522</v>
      </c>
      <c r="E38" s="100">
        <v>49</v>
      </c>
    </row>
    <row r="39" spans="1:8" x14ac:dyDescent="0.25">
      <c r="A39" s="100" t="s">
        <v>523</v>
      </c>
      <c r="B39" s="100">
        <v>134</v>
      </c>
      <c r="D39" s="100" t="s">
        <v>523</v>
      </c>
      <c r="E39" s="100">
        <v>6</v>
      </c>
    </row>
    <row r="40" spans="1:8" x14ac:dyDescent="0.25">
      <c r="A40" s="100" t="s">
        <v>527</v>
      </c>
      <c r="B40" s="101">
        <f>SUM(B37:B39)</f>
        <v>607</v>
      </c>
      <c r="D40" s="124" t="s">
        <v>527</v>
      </c>
      <c r="E40" s="124">
        <f>SUM(E37:E39)</f>
        <v>57</v>
      </c>
    </row>
    <row r="41" spans="1:8" x14ac:dyDescent="0.25">
      <c r="A41" s="100" t="s">
        <v>524</v>
      </c>
      <c r="B41" s="100"/>
      <c r="D41" s="123" t="s">
        <v>551</v>
      </c>
      <c r="E41" s="123">
        <v>1</v>
      </c>
    </row>
    <row r="42" spans="1:8" x14ac:dyDescent="0.25">
      <c r="A42" s="122" t="s">
        <v>518</v>
      </c>
      <c r="B42" s="122">
        <v>26</v>
      </c>
      <c r="D42" s="99" t="s">
        <v>527</v>
      </c>
      <c r="E42" s="99">
        <f>E40+E41</f>
        <v>58</v>
      </c>
    </row>
    <row r="43" spans="1:8" x14ac:dyDescent="0.25">
      <c r="A43" s="100" t="s">
        <v>525</v>
      </c>
      <c r="B43" s="100">
        <v>24</v>
      </c>
    </row>
    <row r="44" spans="1:8" x14ac:dyDescent="0.25">
      <c r="A44" s="100" t="s">
        <v>526</v>
      </c>
      <c r="B44" s="100">
        <v>15</v>
      </c>
    </row>
    <row r="45" spans="1:8" x14ac:dyDescent="0.25">
      <c r="A45" s="124" t="s">
        <v>527</v>
      </c>
      <c r="B45" s="124">
        <f>SUM(B42:B44)</f>
        <v>65</v>
      </c>
    </row>
    <row r="46" spans="1:8" x14ac:dyDescent="0.25">
      <c r="A46" s="123" t="s">
        <v>551</v>
      </c>
      <c r="B46" s="123">
        <v>12</v>
      </c>
    </row>
    <row r="47" spans="1:8" x14ac:dyDescent="0.25">
      <c r="A47" s="99" t="s">
        <v>527</v>
      </c>
      <c r="B47" s="99">
        <f>B45+B46</f>
        <v>77</v>
      </c>
    </row>
    <row r="48" spans="1:8" x14ac:dyDescent="0.25">
      <c r="A48" s="121"/>
    </row>
    <row r="49" spans="1:8" x14ac:dyDescent="0.25">
      <c r="A49" s="130" t="s">
        <v>553</v>
      </c>
    </row>
    <row r="50" spans="1:8" x14ac:dyDescent="0.25">
      <c r="A50" s="130"/>
    </row>
    <row r="51" spans="1:8" x14ac:dyDescent="0.25">
      <c r="A51" s="121" t="s">
        <v>550</v>
      </c>
      <c r="B51">
        <f>B47-14</f>
        <v>63</v>
      </c>
      <c r="D51" s="121" t="s">
        <v>550</v>
      </c>
      <c r="E51">
        <f>E42-40</f>
        <v>18</v>
      </c>
      <c r="G51" s="121" t="s">
        <v>550</v>
      </c>
      <c r="H51">
        <f>H37-4</f>
        <v>20</v>
      </c>
    </row>
    <row r="52" spans="1:8" x14ac:dyDescent="0.25">
      <c r="A52" s="121" t="s">
        <v>1</v>
      </c>
      <c r="B52">
        <f>B51-10</f>
        <v>53</v>
      </c>
      <c r="D52" s="121" t="s">
        <v>1</v>
      </c>
      <c r="E52">
        <f>E51-2</f>
        <v>16</v>
      </c>
      <c r="G52" s="121" t="s">
        <v>1</v>
      </c>
      <c r="H52">
        <f>H51</f>
        <v>20</v>
      </c>
    </row>
    <row r="53" spans="1:8" x14ac:dyDescent="0.25">
      <c r="A53" s="121" t="s">
        <v>2</v>
      </c>
      <c r="B53">
        <f>B52-34</f>
        <v>19</v>
      </c>
      <c r="D53" s="121" t="s">
        <v>2</v>
      </c>
      <c r="E53">
        <f>E52-9</f>
        <v>7</v>
      </c>
      <c r="G53" s="121" t="s">
        <v>2</v>
      </c>
      <c r="H53">
        <f>H52-16</f>
        <v>4</v>
      </c>
    </row>
    <row r="54" spans="1:8" x14ac:dyDescent="0.25">
      <c r="A54" s="121"/>
    </row>
    <row r="55" spans="1:8" x14ac:dyDescent="0.25">
      <c r="A55" s="121"/>
    </row>
    <row r="56" spans="1:8" x14ac:dyDescent="0.25">
      <c r="A56" s="98" t="s">
        <v>12</v>
      </c>
    </row>
    <row r="58" spans="1:8" x14ac:dyDescent="0.25">
      <c r="A58">
        <f>B47+E42+H37</f>
        <v>159</v>
      </c>
      <c r="B58" t="s">
        <v>534</v>
      </c>
    </row>
    <row r="59" spans="1:8" x14ac:dyDescent="0.25">
      <c r="A59">
        <f>B53+E53+H53</f>
        <v>30</v>
      </c>
      <c r="B59" t="s">
        <v>535</v>
      </c>
    </row>
    <row r="60" spans="1:8" x14ac:dyDescent="0.25">
      <c r="A60">
        <v>17</v>
      </c>
      <c r="B60" t="s">
        <v>555</v>
      </c>
    </row>
  </sheetData>
  <mergeCells count="3">
    <mergeCell ref="G29:H29"/>
    <mergeCell ref="D29:E29"/>
    <mergeCell ref="A29:B29"/>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5A27A-5DA9-4C75-B3D2-4811A170C37A}">
  <dimension ref="A1:K81"/>
  <sheetViews>
    <sheetView zoomScaleNormal="100" workbookViewId="0">
      <pane ySplit="4" topLeftCell="A5" activePane="bottomLeft" state="frozen"/>
      <selection pane="bottomLeft" activeCell="F65" sqref="F65"/>
    </sheetView>
  </sheetViews>
  <sheetFormatPr baseColWidth="10" defaultRowHeight="15" x14ac:dyDescent="0.25"/>
  <cols>
    <col min="1" max="1" width="32.5703125" style="2" bestFit="1" customWidth="1"/>
    <col min="2" max="2" width="14.85546875" style="2" bestFit="1" customWidth="1"/>
    <col min="3" max="3" width="6.7109375" style="2" bestFit="1" customWidth="1"/>
    <col min="4" max="4" width="74.5703125" style="24" bestFit="1" customWidth="1"/>
    <col min="5" max="5" width="11.42578125" style="2"/>
    <col min="6" max="6" width="29.85546875" style="2" bestFit="1" customWidth="1"/>
    <col min="7" max="7" width="11.42578125" style="2"/>
    <col min="8" max="8" width="29.85546875" style="2" bestFit="1" customWidth="1"/>
    <col min="9" max="9" width="11.42578125" style="2"/>
    <col min="10" max="10" width="109.28515625" style="2" bestFit="1" customWidth="1"/>
    <col min="11" max="11" width="111" style="2" bestFit="1" customWidth="1"/>
    <col min="12" max="16384" width="11.42578125" style="2"/>
  </cols>
  <sheetData>
    <row r="1" spans="1:11" ht="15.75" x14ac:dyDescent="0.25">
      <c r="A1" s="106" t="s">
        <v>7</v>
      </c>
      <c r="B1" s="24"/>
      <c r="C1" s="24"/>
    </row>
    <row r="3" spans="1:11" x14ac:dyDescent="0.25">
      <c r="A3" s="85" t="s">
        <v>13</v>
      </c>
      <c r="B3" s="85" t="s">
        <v>14</v>
      </c>
      <c r="C3" s="85" t="s">
        <v>15</v>
      </c>
      <c r="D3" s="85" t="s">
        <v>12</v>
      </c>
      <c r="E3" s="87" t="s">
        <v>9</v>
      </c>
      <c r="F3" s="88"/>
      <c r="G3" s="88"/>
      <c r="H3" s="88"/>
      <c r="I3" s="88"/>
      <c r="J3" s="89"/>
      <c r="K3" s="6" t="s">
        <v>8</v>
      </c>
    </row>
    <row r="4" spans="1:11" x14ac:dyDescent="0.25">
      <c r="A4" s="86"/>
      <c r="B4" s="86"/>
      <c r="C4" s="86"/>
      <c r="D4" s="86"/>
      <c r="E4" s="25" t="s">
        <v>0</v>
      </c>
      <c r="F4" s="26" t="s">
        <v>10</v>
      </c>
      <c r="G4" s="25" t="s">
        <v>1</v>
      </c>
      <c r="H4" s="26" t="s">
        <v>10</v>
      </c>
      <c r="I4" s="25" t="s">
        <v>2</v>
      </c>
      <c r="J4" s="73" t="s">
        <v>10</v>
      </c>
      <c r="K4" s="74"/>
    </row>
    <row r="5" spans="1:11" s="19" customFormat="1" ht="15" customHeight="1" x14ac:dyDescent="0.25">
      <c r="A5" s="27" t="s">
        <v>19</v>
      </c>
      <c r="B5" s="16" t="s">
        <v>18</v>
      </c>
      <c r="C5" s="16" t="s">
        <v>86</v>
      </c>
      <c r="D5" s="76" t="s">
        <v>20</v>
      </c>
      <c r="E5" s="17"/>
      <c r="G5" s="17" t="s">
        <v>3</v>
      </c>
      <c r="H5" s="19" t="s">
        <v>25</v>
      </c>
      <c r="I5" s="17"/>
      <c r="J5" s="18"/>
      <c r="K5" s="16"/>
    </row>
    <row r="6" spans="1:11" s="19" customFormat="1" ht="15" customHeight="1" x14ac:dyDescent="0.25">
      <c r="A6" s="27" t="s">
        <v>19</v>
      </c>
      <c r="B6" s="16" t="s">
        <v>18</v>
      </c>
      <c r="C6" s="16" t="s">
        <v>87</v>
      </c>
      <c r="D6" s="76" t="s">
        <v>24</v>
      </c>
      <c r="E6" s="17"/>
      <c r="G6" s="17" t="s">
        <v>3</v>
      </c>
      <c r="H6" s="19" t="s">
        <v>25</v>
      </c>
      <c r="I6" s="17"/>
      <c r="J6" s="18"/>
      <c r="K6" s="16"/>
    </row>
    <row r="7" spans="1:11" s="19" customFormat="1" ht="15" customHeight="1" x14ac:dyDescent="0.25">
      <c r="A7" s="27" t="s">
        <v>19</v>
      </c>
      <c r="B7" s="16" t="s">
        <v>18</v>
      </c>
      <c r="C7" s="16" t="s">
        <v>88</v>
      </c>
      <c r="D7" s="76" t="s">
        <v>21</v>
      </c>
      <c r="E7" s="17"/>
      <c r="G7" s="17" t="s">
        <v>3</v>
      </c>
      <c r="H7" s="19" t="s">
        <v>25</v>
      </c>
      <c r="I7" s="17"/>
      <c r="J7" s="18"/>
      <c r="K7" s="16"/>
    </row>
    <row r="8" spans="1:11" s="19" customFormat="1" ht="15" customHeight="1" x14ac:dyDescent="0.25">
      <c r="A8" s="27" t="s">
        <v>19</v>
      </c>
      <c r="B8" s="16" t="s">
        <v>18</v>
      </c>
      <c r="C8" s="16" t="s">
        <v>89</v>
      </c>
      <c r="D8" s="76" t="s">
        <v>22</v>
      </c>
      <c r="E8" s="17"/>
      <c r="G8" s="17" t="s">
        <v>3</v>
      </c>
      <c r="H8" s="19" t="s">
        <v>349</v>
      </c>
      <c r="I8" s="17"/>
      <c r="J8" s="18"/>
      <c r="K8" s="16"/>
    </row>
    <row r="9" spans="1:11" s="19" customFormat="1" ht="15" customHeight="1" x14ac:dyDescent="0.25">
      <c r="A9" s="27" t="s">
        <v>19</v>
      </c>
      <c r="B9" s="16" t="s">
        <v>18</v>
      </c>
      <c r="C9" s="16" t="s">
        <v>90</v>
      </c>
      <c r="D9" s="76" t="s">
        <v>23</v>
      </c>
      <c r="E9" s="17" t="s">
        <v>3</v>
      </c>
      <c r="F9" s="19" t="s">
        <v>25</v>
      </c>
      <c r="G9" s="17"/>
      <c r="I9" s="17"/>
      <c r="J9" s="18"/>
      <c r="K9" s="16"/>
    </row>
    <row r="10" spans="1:11" s="19" customFormat="1" ht="15" customHeight="1" x14ac:dyDescent="0.25">
      <c r="A10" s="27" t="s">
        <v>19</v>
      </c>
      <c r="B10" s="16" t="s">
        <v>18</v>
      </c>
      <c r="C10" s="16" t="s">
        <v>91</v>
      </c>
      <c r="D10" s="76" t="s">
        <v>26</v>
      </c>
      <c r="E10" s="17"/>
      <c r="G10" s="17"/>
      <c r="I10" s="17" t="s">
        <v>3</v>
      </c>
      <c r="J10" s="18" t="s">
        <v>31</v>
      </c>
      <c r="K10" s="16"/>
    </row>
    <row r="11" spans="1:11" s="19" customFormat="1" ht="15" customHeight="1" x14ac:dyDescent="0.25">
      <c r="A11" s="27" t="s">
        <v>19</v>
      </c>
      <c r="B11" s="16" t="s">
        <v>18</v>
      </c>
      <c r="C11" s="16" t="s">
        <v>92</v>
      </c>
      <c r="D11" s="76" t="s">
        <v>27</v>
      </c>
      <c r="E11" s="17"/>
      <c r="G11" s="17"/>
      <c r="I11" s="17" t="s">
        <v>3</v>
      </c>
      <c r="J11" s="18" t="s">
        <v>31</v>
      </c>
      <c r="K11" s="16"/>
    </row>
    <row r="12" spans="1:11" s="19" customFormat="1" ht="15" customHeight="1" x14ac:dyDescent="0.25">
      <c r="A12" s="27" t="s">
        <v>19</v>
      </c>
      <c r="B12" s="16" t="s">
        <v>18</v>
      </c>
      <c r="C12" s="16" t="s">
        <v>93</v>
      </c>
      <c r="D12" s="76" t="s">
        <v>28</v>
      </c>
      <c r="E12" s="17"/>
      <c r="G12" s="17"/>
      <c r="I12" s="17" t="s">
        <v>3</v>
      </c>
      <c r="J12" s="18" t="s">
        <v>32</v>
      </c>
      <c r="K12" s="16"/>
    </row>
    <row r="13" spans="1:11" s="19" customFormat="1" ht="15" customHeight="1" x14ac:dyDescent="0.25">
      <c r="A13" s="27" t="s">
        <v>19</v>
      </c>
      <c r="B13" s="16" t="s">
        <v>18</v>
      </c>
      <c r="C13" s="16" t="s">
        <v>94</v>
      </c>
      <c r="D13" s="76" t="s">
        <v>29</v>
      </c>
      <c r="E13" s="17"/>
      <c r="G13" s="17"/>
      <c r="I13" s="17" t="s">
        <v>3</v>
      </c>
      <c r="J13" s="18" t="s">
        <v>31</v>
      </c>
      <c r="K13" s="16"/>
    </row>
    <row r="14" spans="1:11" s="19" customFormat="1" ht="15" customHeight="1" x14ac:dyDescent="0.25">
      <c r="A14" s="27" t="s">
        <v>19</v>
      </c>
      <c r="B14" s="16" t="s">
        <v>18</v>
      </c>
      <c r="C14" s="16" t="s">
        <v>95</v>
      </c>
      <c r="D14" s="76" t="s">
        <v>30</v>
      </c>
      <c r="E14" s="17"/>
      <c r="G14" s="17"/>
      <c r="I14" s="17" t="s">
        <v>3</v>
      </c>
      <c r="J14" s="18" t="s">
        <v>31</v>
      </c>
      <c r="K14" s="16"/>
    </row>
    <row r="15" spans="1:11" s="13" customFormat="1" ht="15" customHeight="1" x14ac:dyDescent="0.25">
      <c r="A15" s="10" t="s">
        <v>19</v>
      </c>
      <c r="B15" s="3" t="s">
        <v>18</v>
      </c>
      <c r="C15" s="3" t="s">
        <v>96</v>
      </c>
      <c r="D15" s="77" t="s">
        <v>33</v>
      </c>
      <c r="E15" s="11"/>
      <c r="G15" s="11"/>
      <c r="I15" s="11"/>
      <c r="J15" s="12" t="s">
        <v>432</v>
      </c>
      <c r="K15" s="3"/>
    </row>
    <row r="16" spans="1:11" s="19" customFormat="1" ht="15" customHeight="1" x14ac:dyDescent="0.25">
      <c r="A16" s="27" t="s">
        <v>19</v>
      </c>
      <c r="B16" s="16" t="s">
        <v>18</v>
      </c>
      <c r="C16" s="16" t="s">
        <v>97</v>
      </c>
      <c r="D16" s="76" t="s">
        <v>34</v>
      </c>
      <c r="E16" s="17"/>
      <c r="G16" s="17"/>
      <c r="I16" s="17" t="s">
        <v>3</v>
      </c>
      <c r="J16" s="18" t="s">
        <v>35</v>
      </c>
      <c r="K16" s="16"/>
    </row>
    <row r="17" spans="1:11" s="19" customFormat="1" ht="15" customHeight="1" x14ac:dyDescent="0.25">
      <c r="A17" s="27" t="s">
        <v>19</v>
      </c>
      <c r="B17" s="16" t="s">
        <v>18</v>
      </c>
      <c r="C17" s="16" t="s">
        <v>98</v>
      </c>
      <c r="D17" s="76" t="s">
        <v>36</v>
      </c>
      <c r="E17" s="17"/>
      <c r="G17" s="17" t="s">
        <v>3</v>
      </c>
      <c r="H17" s="19" t="s">
        <v>37</v>
      </c>
      <c r="I17" s="17"/>
      <c r="J17" s="18"/>
      <c r="K17" s="16"/>
    </row>
    <row r="18" spans="1:11" s="19" customFormat="1" ht="15" customHeight="1" x14ac:dyDescent="0.25">
      <c r="A18" s="27" t="s">
        <v>19</v>
      </c>
      <c r="B18" s="16" t="s">
        <v>18</v>
      </c>
      <c r="C18" s="16" t="s">
        <v>99</v>
      </c>
      <c r="D18" s="76" t="s">
        <v>38</v>
      </c>
      <c r="E18" s="17" t="s">
        <v>3</v>
      </c>
      <c r="F18" s="19" t="s">
        <v>39</v>
      </c>
      <c r="G18" s="17"/>
      <c r="I18" s="17"/>
      <c r="J18" s="18"/>
      <c r="K18" s="16"/>
    </row>
    <row r="19" spans="1:11" s="31" customFormat="1" ht="15" customHeight="1" x14ac:dyDescent="0.25">
      <c r="A19" s="28" t="s">
        <v>19</v>
      </c>
      <c r="B19" s="29" t="s">
        <v>18</v>
      </c>
      <c r="C19" s="29" t="s">
        <v>100</v>
      </c>
      <c r="D19" s="78" t="s">
        <v>40</v>
      </c>
      <c r="E19" s="30"/>
      <c r="F19" s="75"/>
      <c r="G19" s="30"/>
      <c r="H19" s="75"/>
      <c r="I19" s="30" t="s">
        <v>3</v>
      </c>
      <c r="J19" s="34" t="s">
        <v>435</v>
      </c>
      <c r="K19" s="29" t="s">
        <v>350</v>
      </c>
    </row>
    <row r="20" spans="1:11" s="13" customFormat="1" ht="15" customHeight="1" x14ac:dyDescent="0.25">
      <c r="A20" s="10" t="s">
        <v>19</v>
      </c>
      <c r="B20" s="3" t="s">
        <v>18</v>
      </c>
      <c r="C20" s="3" t="s">
        <v>101</v>
      </c>
      <c r="D20" s="77" t="s">
        <v>41</v>
      </c>
      <c r="E20" s="11"/>
      <c r="G20" s="11"/>
      <c r="I20" s="11"/>
      <c r="J20" s="12"/>
      <c r="K20" s="3"/>
    </row>
    <row r="21" spans="1:11" s="13" customFormat="1" ht="15" customHeight="1" x14ac:dyDescent="0.25">
      <c r="A21" s="32" t="s">
        <v>19</v>
      </c>
      <c r="B21" s="3" t="s">
        <v>18</v>
      </c>
      <c r="C21" s="3" t="s">
        <v>102</v>
      </c>
      <c r="D21" s="77" t="s">
        <v>42</v>
      </c>
      <c r="E21" s="11"/>
      <c r="G21" s="11"/>
      <c r="I21" s="11"/>
      <c r="J21" s="12"/>
      <c r="K21" s="3"/>
    </row>
    <row r="22" spans="1:11" s="19" customFormat="1" ht="15" customHeight="1" x14ac:dyDescent="0.25">
      <c r="A22" s="27" t="s">
        <v>19</v>
      </c>
      <c r="B22" s="16" t="s">
        <v>18</v>
      </c>
      <c r="C22" s="16" t="s">
        <v>103</v>
      </c>
      <c r="D22" s="76" t="s">
        <v>43</v>
      </c>
      <c r="E22" s="17" t="s">
        <v>3</v>
      </c>
      <c r="F22" s="19" t="s">
        <v>39</v>
      </c>
      <c r="G22" s="17"/>
      <c r="I22" s="17"/>
      <c r="J22" s="18"/>
      <c r="K22" s="16"/>
    </row>
    <row r="23" spans="1:11" s="31" customFormat="1" ht="15" customHeight="1" x14ac:dyDescent="0.25">
      <c r="A23" s="28" t="s">
        <v>19</v>
      </c>
      <c r="B23" s="29" t="s">
        <v>18</v>
      </c>
      <c r="C23" s="29" t="s">
        <v>104</v>
      </c>
      <c r="D23" s="79" t="s">
        <v>44</v>
      </c>
      <c r="E23" s="33"/>
      <c r="G23" s="33"/>
      <c r="I23" s="33" t="s">
        <v>3</v>
      </c>
      <c r="J23" s="34" t="s">
        <v>45</v>
      </c>
      <c r="K23" s="29" t="s">
        <v>351</v>
      </c>
    </row>
    <row r="24" spans="1:11" s="19" customFormat="1" ht="15" customHeight="1" x14ac:dyDescent="0.25">
      <c r="A24" s="27" t="s">
        <v>19</v>
      </c>
      <c r="B24" s="16" t="s">
        <v>18</v>
      </c>
      <c r="C24" s="16" t="s">
        <v>105</v>
      </c>
      <c r="D24" s="76" t="s">
        <v>46</v>
      </c>
      <c r="E24" s="17"/>
      <c r="G24" s="17"/>
      <c r="I24" s="17" t="s">
        <v>3</v>
      </c>
      <c r="J24" s="18" t="s">
        <v>47</v>
      </c>
      <c r="K24" s="16"/>
    </row>
    <row r="25" spans="1:11" s="19" customFormat="1" ht="15" customHeight="1" x14ac:dyDescent="0.25">
      <c r="A25" s="27" t="s">
        <v>19</v>
      </c>
      <c r="B25" s="16" t="s">
        <v>18</v>
      </c>
      <c r="C25" s="16" t="s">
        <v>106</v>
      </c>
      <c r="D25" s="76" t="s">
        <v>48</v>
      </c>
      <c r="E25" s="17"/>
      <c r="G25" s="17"/>
      <c r="I25" s="17" t="s">
        <v>3</v>
      </c>
      <c r="J25" s="18" t="s">
        <v>49</v>
      </c>
      <c r="K25" s="16"/>
    </row>
    <row r="26" spans="1:11" s="19" customFormat="1" ht="15" customHeight="1" x14ac:dyDescent="0.25">
      <c r="A26" s="27" t="s">
        <v>19</v>
      </c>
      <c r="B26" s="16" t="s">
        <v>18</v>
      </c>
      <c r="C26" s="16" t="s">
        <v>107</v>
      </c>
      <c r="D26" s="76" t="s">
        <v>50</v>
      </c>
      <c r="E26" s="17"/>
      <c r="G26" s="17" t="s">
        <v>3</v>
      </c>
      <c r="H26" s="19" t="s">
        <v>51</v>
      </c>
      <c r="I26" s="17"/>
      <c r="J26" s="18"/>
      <c r="K26" s="16"/>
    </row>
    <row r="27" spans="1:11" s="19" customFormat="1" ht="15" customHeight="1" x14ac:dyDescent="0.25">
      <c r="A27" s="27" t="s">
        <v>19</v>
      </c>
      <c r="B27" s="16" t="s">
        <v>18</v>
      </c>
      <c r="C27" s="16" t="s">
        <v>108</v>
      </c>
      <c r="D27" s="76" t="s">
        <v>52</v>
      </c>
      <c r="E27" s="17"/>
      <c r="G27" s="17"/>
      <c r="I27" s="17" t="s">
        <v>3</v>
      </c>
      <c r="J27" s="18" t="s">
        <v>53</v>
      </c>
      <c r="K27" s="16"/>
    </row>
    <row r="28" spans="1:11" s="19" customFormat="1" ht="15" customHeight="1" x14ac:dyDescent="0.25">
      <c r="A28" s="27" t="s">
        <v>19</v>
      </c>
      <c r="B28" s="16" t="s">
        <v>18</v>
      </c>
      <c r="C28" s="16" t="s">
        <v>109</v>
      </c>
      <c r="D28" s="76" t="s">
        <v>54</v>
      </c>
      <c r="E28" s="17"/>
      <c r="G28" s="17"/>
      <c r="I28" s="17" t="s">
        <v>3</v>
      </c>
      <c r="J28" s="18" t="s">
        <v>353</v>
      </c>
      <c r="K28" s="16"/>
    </row>
    <row r="29" spans="1:11" s="31" customFormat="1" ht="15" customHeight="1" x14ac:dyDescent="0.25">
      <c r="A29" s="28" t="s">
        <v>19</v>
      </c>
      <c r="B29" s="29" t="s">
        <v>18</v>
      </c>
      <c r="C29" s="29" t="s">
        <v>110</v>
      </c>
      <c r="D29" s="79" t="s">
        <v>55</v>
      </c>
      <c r="E29" s="33"/>
      <c r="G29" s="33"/>
      <c r="I29" s="33" t="s">
        <v>3</v>
      </c>
      <c r="J29" s="34" t="s">
        <v>56</v>
      </c>
      <c r="K29" s="29" t="s">
        <v>364</v>
      </c>
    </row>
    <row r="30" spans="1:11" s="31" customFormat="1" ht="15" customHeight="1" x14ac:dyDescent="0.25">
      <c r="A30" s="28" t="s">
        <v>19</v>
      </c>
      <c r="B30" s="29" t="s">
        <v>18</v>
      </c>
      <c r="C30" s="29" t="s">
        <v>111</v>
      </c>
      <c r="D30" s="79" t="s">
        <v>57</v>
      </c>
      <c r="E30" s="33"/>
      <c r="G30" s="33"/>
      <c r="I30" s="33" t="s">
        <v>3</v>
      </c>
      <c r="J30" s="34" t="s">
        <v>58</v>
      </c>
      <c r="K30" s="29" t="s">
        <v>365</v>
      </c>
    </row>
    <row r="31" spans="1:11" s="19" customFormat="1" ht="15" customHeight="1" x14ac:dyDescent="0.25">
      <c r="A31" s="27" t="s">
        <v>59</v>
      </c>
      <c r="B31" s="16" t="s">
        <v>18</v>
      </c>
      <c r="C31" s="16" t="s">
        <v>112</v>
      </c>
      <c r="D31" s="76" t="s">
        <v>60</v>
      </c>
      <c r="E31" s="17" t="s">
        <v>3</v>
      </c>
      <c r="F31" s="19" t="s">
        <v>39</v>
      </c>
      <c r="G31" s="17"/>
      <c r="I31" s="17"/>
      <c r="J31" s="18"/>
      <c r="K31" s="16"/>
    </row>
    <row r="32" spans="1:11" s="19" customFormat="1" ht="15" customHeight="1" x14ac:dyDescent="0.25">
      <c r="A32" s="27" t="s">
        <v>59</v>
      </c>
      <c r="B32" s="16" t="s">
        <v>18</v>
      </c>
      <c r="C32" s="16" t="s">
        <v>113</v>
      </c>
      <c r="D32" s="76" t="s">
        <v>61</v>
      </c>
      <c r="E32" s="17" t="s">
        <v>3</v>
      </c>
      <c r="F32" s="19" t="s">
        <v>39</v>
      </c>
      <c r="G32" s="17"/>
      <c r="I32" s="17"/>
      <c r="J32" s="18"/>
      <c r="K32" s="16"/>
    </row>
    <row r="33" spans="1:11" s="19" customFormat="1" ht="15" customHeight="1" x14ac:dyDescent="0.25">
      <c r="A33" s="27" t="s">
        <v>59</v>
      </c>
      <c r="B33" s="16" t="s">
        <v>18</v>
      </c>
      <c r="C33" s="16" t="s">
        <v>114</v>
      </c>
      <c r="D33" s="76" t="s">
        <v>62</v>
      </c>
      <c r="E33" s="17" t="s">
        <v>3</v>
      </c>
      <c r="F33" s="19" t="s">
        <v>39</v>
      </c>
      <c r="G33" s="17"/>
      <c r="I33" s="17"/>
      <c r="J33" s="18"/>
      <c r="K33" s="16"/>
    </row>
    <row r="34" spans="1:11" s="19" customFormat="1" ht="15" customHeight="1" x14ac:dyDescent="0.25">
      <c r="A34" s="27" t="s">
        <v>59</v>
      </c>
      <c r="B34" s="16" t="s">
        <v>18</v>
      </c>
      <c r="C34" s="16" t="s">
        <v>115</v>
      </c>
      <c r="D34" s="76" t="s">
        <v>63</v>
      </c>
      <c r="E34" s="17" t="s">
        <v>3</v>
      </c>
      <c r="F34" s="19" t="s">
        <v>39</v>
      </c>
      <c r="G34" s="17"/>
      <c r="I34" s="17"/>
      <c r="J34" s="18"/>
      <c r="K34" s="16"/>
    </row>
    <row r="35" spans="1:11" s="39" customFormat="1" ht="15" customHeight="1" x14ac:dyDescent="0.25">
      <c r="A35" s="35" t="s">
        <v>59</v>
      </c>
      <c r="B35" s="36" t="s">
        <v>18</v>
      </c>
      <c r="C35" s="36" t="s">
        <v>116</v>
      </c>
      <c r="D35" s="80" t="s">
        <v>64</v>
      </c>
      <c r="E35" s="37"/>
      <c r="G35" s="37"/>
      <c r="I35" s="37"/>
      <c r="J35" s="38"/>
      <c r="K35" s="36"/>
    </row>
    <row r="36" spans="1:11" s="19" customFormat="1" ht="15" customHeight="1" x14ac:dyDescent="0.25">
      <c r="A36" s="27" t="s">
        <v>59</v>
      </c>
      <c r="B36" s="16" t="s">
        <v>18</v>
      </c>
      <c r="C36" s="16" t="s">
        <v>117</v>
      </c>
      <c r="D36" s="76" t="s">
        <v>65</v>
      </c>
      <c r="E36" s="17"/>
      <c r="G36" s="17"/>
      <c r="I36" s="17" t="s">
        <v>3</v>
      </c>
      <c r="J36" s="18" t="s">
        <v>386</v>
      </c>
      <c r="K36" s="16"/>
    </row>
    <row r="37" spans="1:11" s="19" customFormat="1" ht="15" customHeight="1" x14ac:dyDescent="0.25">
      <c r="A37" s="27" t="s">
        <v>59</v>
      </c>
      <c r="B37" s="16" t="s">
        <v>18</v>
      </c>
      <c r="C37" s="16" t="s">
        <v>118</v>
      </c>
      <c r="D37" s="76" t="s">
        <v>66</v>
      </c>
      <c r="E37" s="17"/>
      <c r="G37" s="17"/>
      <c r="I37" s="17" t="s">
        <v>3</v>
      </c>
      <c r="J37" s="18" t="s">
        <v>67</v>
      </c>
      <c r="K37" s="16"/>
    </row>
    <row r="38" spans="1:11" s="19" customFormat="1" ht="15" customHeight="1" x14ac:dyDescent="0.25">
      <c r="A38" s="27" t="s">
        <v>59</v>
      </c>
      <c r="B38" s="16" t="s">
        <v>18</v>
      </c>
      <c r="C38" s="16" t="s">
        <v>119</v>
      </c>
      <c r="D38" s="76" t="s">
        <v>68</v>
      </c>
      <c r="E38" s="17"/>
      <c r="G38" s="17"/>
      <c r="I38" s="17" t="s">
        <v>3</v>
      </c>
      <c r="J38" s="18" t="s">
        <v>67</v>
      </c>
      <c r="K38" s="16"/>
    </row>
    <row r="39" spans="1:11" s="19" customFormat="1" ht="15" customHeight="1" x14ac:dyDescent="0.25">
      <c r="A39" s="27" t="s">
        <v>59</v>
      </c>
      <c r="B39" s="16" t="s">
        <v>18</v>
      </c>
      <c r="C39" s="16" t="s">
        <v>120</v>
      </c>
      <c r="D39" s="76" t="s">
        <v>69</v>
      </c>
      <c r="E39" s="17"/>
      <c r="G39" s="17"/>
      <c r="I39" s="17" t="s">
        <v>3</v>
      </c>
      <c r="J39" s="18" t="s">
        <v>67</v>
      </c>
      <c r="K39" s="16"/>
    </row>
    <row r="40" spans="1:11" s="19" customFormat="1" ht="15" customHeight="1" x14ac:dyDescent="0.25">
      <c r="A40" s="27" t="s">
        <v>59</v>
      </c>
      <c r="B40" s="16" t="s">
        <v>18</v>
      </c>
      <c r="C40" s="16" t="s">
        <v>121</v>
      </c>
      <c r="D40" s="76" t="s">
        <v>70</v>
      </c>
      <c r="E40" s="17" t="s">
        <v>3</v>
      </c>
      <c r="F40" s="19" t="s">
        <v>39</v>
      </c>
      <c r="G40" s="17"/>
      <c r="I40" s="17"/>
      <c r="J40" s="18"/>
      <c r="K40" s="16"/>
    </row>
    <row r="41" spans="1:11" s="19" customFormat="1" ht="15" customHeight="1" x14ac:dyDescent="0.25">
      <c r="A41" s="27" t="s">
        <v>59</v>
      </c>
      <c r="B41" s="16" t="s">
        <v>18</v>
      </c>
      <c r="C41" s="16" t="s">
        <v>122</v>
      </c>
      <c r="D41" s="76" t="s">
        <v>71</v>
      </c>
      <c r="E41" s="17" t="s">
        <v>3</v>
      </c>
      <c r="F41" s="19" t="s">
        <v>39</v>
      </c>
      <c r="G41" s="17"/>
      <c r="I41" s="17"/>
      <c r="J41" s="18"/>
      <c r="K41" s="16"/>
    </row>
    <row r="42" spans="1:11" s="19" customFormat="1" ht="15" customHeight="1" x14ac:dyDescent="0.25">
      <c r="A42" s="27" t="s">
        <v>59</v>
      </c>
      <c r="B42" s="16" t="s">
        <v>18</v>
      </c>
      <c r="C42" s="16" t="s">
        <v>123</v>
      </c>
      <c r="D42" s="76" t="s">
        <v>72</v>
      </c>
      <c r="E42" s="17"/>
      <c r="G42" s="17"/>
      <c r="I42" s="17" t="s">
        <v>3</v>
      </c>
      <c r="J42" s="18" t="s">
        <v>67</v>
      </c>
      <c r="K42" s="16"/>
    </row>
    <row r="43" spans="1:11" s="19" customFormat="1" ht="15" customHeight="1" x14ac:dyDescent="0.25">
      <c r="A43" s="27" t="s">
        <v>59</v>
      </c>
      <c r="B43" s="16" t="s">
        <v>18</v>
      </c>
      <c r="C43" s="16" t="s">
        <v>124</v>
      </c>
      <c r="D43" s="76" t="s">
        <v>73</v>
      </c>
      <c r="E43" s="17"/>
      <c r="G43" s="17"/>
      <c r="I43" s="17" t="s">
        <v>3</v>
      </c>
      <c r="J43" s="18" t="s">
        <v>67</v>
      </c>
      <c r="K43" s="16"/>
    </row>
    <row r="44" spans="1:11" s="19" customFormat="1" ht="15" customHeight="1" x14ac:dyDescent="0.25">
      <c r="A44" s="27" t="s">
        <v>59</v>
      </c>
      <c r="B44" s="16" t="s">
        <v>18</v>
      </c>
      <c r="C44" s="16" t="s">
        <v>125</v>
      </c>
      <c r="D44" s="76" t="s">
        <v>74</v>
      </c>
      <c r="E44" s="17"/>
      <c r="G44" s="17"/>
      <c r="I44" s="17" t="s">
        <v>3</v>
      </c>
      <c r="J44" s="18" t="s">
        <v>67</v>
      </c>
      <c r="K44" s="16"/>
    </row>
    <row r="45" spans="1:11" s="19" customFormat="1" ht="15" customHeight="1" x14ac:dyDescent="0.25">
      <c r="A45" s="27" t="s">
        <v>59</v>
      </c>
      <c r="B45" s="16" t="s">
        <v>18</v>
      </c>
      <c r="C45" s="16" t="s">
        <v>126</v>
      </c>
      <c r="D45" s="76" t="s">
        <v>75</v>
      </c>
      <c r="E45" s="17" t="s">
        <v>3</v>
      </c>
      <c r="F45" s="19" t="s">
        <v>39</v>
      </c>
      <c r="G45" s="17"/>
      <c r="I45" s="17"/>
      <c r="J45" s="18"/>
      <c r="K45" s="16"/>
    </row>
    <row r="46" spans="1:11" s="19" customFormat="1" ht="15" customHeight="1" x14ac:dyDescent="0.25">
      <c r="A46" s="27" t="s">
        <v>59</v>
      </c>
      <c r="B46" s="16" t="s">
        <v>18</v>
      </c>
      <c r="C46" s="16" t="s">
        <v>127</v>
      </c>
      <c r="D46" s="76" t="s">
        <v>76</v>
      </c>
      <c r="E46" s="17" t="s">
        <v>3</v>
      </c>
      <c r="F46" s="19" t="s">
        <v>39</v>
      </c>
      <c r="G46" s="17"/>
      <c r="I46" s="17"/>
      <c r="J46" s="18"/>
      <c r="K46" s="16"/>
    </row>
    <row r="47" spans="1:11" s="19" customFormat="1" ht="15" customHeight="1" x14ac:dyDescent="0.25">
      <c r="A47" s="27" t="s">
        <v>59</v>
      </c>
      <c r="B47" s="16" t="s">
        <v>18</v>
      </c>
      <c r="C47" s="16" t="s">
        <v>128</v>
      </c>
      <c r="D47" s="76" t="s">
        <v>77</v>
      </c>
      <c r="E47" s="17" t="s">
        <v>3</v>
      </c>
      <c r="F47" s="19" t="s">
        <v>39</v>
      </c>
      <c r="G47" s="17"/>
      <c r="I47" s="17"/>
      <c r="J47" s="18"/>
      <c r="K47" s="16"/>
    </row>
    <row r="48" spans="1:11" s="19" customFormat="1" ht="15" customHeight="1" x14ac:dyDescent="0.25">
      <c r="A48" s="27" t="s">
        <v>59</v>
      </c>
      <c r="B48" s="16" t="s">
        <v>18</v>
      </c>
      <c r="C48" s="16" t="s">
        <v>129</v>
      </c>
      <c r="D48" s="76" t="s">
        <v>78</v>
      </c>
      <c r="E48" s="17"/>
      <c r="G48" s="17" t="s">
        <v>3</v>
      </c>
      <c r="H48" s="19" t="s">
        <v>39</v>
      </c>
      <c r="I48" s="17"/>
      <c r="J48" s="18"/>
      <c r="K48" s="16"/>
    </row>
    <row r="49" spans="1:11" s="19" customFormat="1" ht="15" customHeight="1" x14ac:dyDescent="0.25">
      <c r="A49" s="27" t="s">
        <v>59</v>
      </c>
      <c r="B49" s="16" t="s">
        <v>18</v>
      </c>
      <c r="C49" s="16" t="s">
        <v>130</v>
      </c>
      <c r="D49" s="40" t="s">
        <v>79</v>
      </c>
      <c r="E49" s="17"/>
      <c r="G49" s="17" t="s">
        <v>3</v>
      </c>
      <c r="H49" s="19" t="s">
        <v>39</v>
      </c>
      <c r="I49" s="17"/>
      <c r="J49" s="18"/>
      <c r="K49" s="16"/>
    </row>
    <row r="50" spans="1:11" s="19" customFormat="1" ht="15" customHeight="1" x14ac:dyDescent="0.25">
      <c r="A50" s="27" t="s">
        <v>59</v>
      </c>
      <c r="B50" s="16" t="s">
        <v>18</v>
      </c>
      <c r="C50" s="16" t="s">
        <v>131</v>
      </c>
      <c r="D50" s="40" t="s">
        <v>80</v>
      </c>
      <c r="E50" s="17"/>
      <c r="G50" s="17"/>
      <c r="I50" s="17" t="s">
        <v>3</v>
      </c>
      <c r="J50" s="18" t="s">
        <v>67</v>
      </c>
      <c r="K50" s="16"/>
    </row>
    <row r="51" spans="1:11" s="19" customFormat="1" ht="15" customHeight="1" x14ac:dyDescent="0.25">
      <c r="A51" s="27" t="s">
        <v>59</v>
      </c>
      <c r="B51" s="16" t="s">
        <v>18</v>
      </c>
      <c r="C51" s="16" t="s">
        <v>132</v>
      </c>
      <c r="D51" s="40" t="s">
        <v>81</v>
      </c>
      <c r="E51" s="17"/>
      <c r="G51" s="17"/>
      <c r="I51" s="17" t="s">
        <v>3</v>
      </c>
      <c r="J51" s="18" t="s">
        <v>67</v>
      </c>
      <c r="K51" s="16"/>
    </row>
    <row r="52" spans="1:11" s="19" customFormat="1" ht="15" customHeight="1" x14ac:dyDescent="0.25">
      <c r="A52" s="27" t="s">
        <v>59</v>
      </c>
      <c r="B52" s="16" t="s">
        <v>18</v>
      </c>
      <c r="C52" s="16" t="s">
        <v>133</v>
      </c>
      <c r="D52" s="40" t="s">
        <v>82</v>
      </c>
      <c r="E52" s="17" t="s">
        <v>3</v>
      </c>
      <c r="F52" s="19" t="s">
        <v>39</v>
      </c>
      <c r="G52" s="17"/>
      <c r="I52" s="17"/>
      <c r="J52" s="18"/>
      <c r="K52" s="16"/>
    </row>
    <row r="53" spans="1:11" s="19" customFormat="1" ht="15" customHeight="1" x14ac:dyDescent="0.25">
      <c r="A53" s="27" t="s">
        <v>59</v>
      </c>
      <c r="B53" s="16" t="s">
        <v>18</v>
      </c>
      <c r="C53" s="16" t="s">
        <v>134</v>
      </c>
      <c r="D53" s="40" t="s">
        <v>83</v>
      </c>
      <c r="E53" s="17"/>
      <c r="G53" s="17"/>
      <c r="I53" s="17" t="s">
        <v>3</v>
      </c>
      <c r="J53" s="18" t="s">
        <v>67</v>
      </c>
      <c r="K53" s="16"/>
    </row>
    <row r="54" spans="1:11" s="19" customFormat="1" ht="15" customHeight="1" x14ac:dyDescent="0.25">
      <c r="A54" s="27" t="s">
        <v>59</v>
      </c>
      <c r="B54" s="16" t="s">
        <v>18</v>
      </c>
      <c r="C54" s="16" t="s">
        <v>135</v>
      </c>
      <c r="D54" s="40" t="s">
        <v>84</v>
      </c>
      <c r="E54" s="17"/>
      <c r="G54" s="17"/>
      <c r="I54" s="17" t="s">
        <v>3</v>
      </c>
      <c r="J54" s="18" t="s">
        <v>67</v>
      </c>
      <c r="K54" s="16"/>
    </row>
    <row r="55" spans="1:11" s="13" customFormat="1" ht="15" customHeight="1" x14ac:dyDescent="0.25">
      <c r="A55" s="10" t="s">
        <v>85</v>
      </c>
      <c r="B55" s="3" t="s">
        <v>18</v>
      </c>
      <c r="C55" s="3" t="s">
        <v>155</v>
      </c>
      <c r="D55" s="77" t="s">
        <v>136</v>
      </c>
      <c r="E55" s="11"/>
      <c r="G55" s="11"/>
      <c r="I55" s="11"/>
      <c r="J55" s="12"/>
      <c r="K55" s="3"/>
    </row>
    <row r="56" spans="1:11" s="19" customFormat="1" ht="15" customHeight="1" x14ac:dyDescent="0.25">
      <c r="A56" s="27" t="s">
        <v>85</v>
      </c>
      <c r="B56" s="16" t="s">
        <v>18</v>
      </c>
      <c r="C56" s="16" t="s">
        <v>156</v>
      </c>
      <c r="D56" s="40" t="s">
        <v>137</v>
      </c>
      <c r="E56" s="17"/>
      <c r="G56" s="17"/>
      <c r="I56" s="17" t="s">
        <v>3</v>
      </c>
      <c r="J56" s="18" t="s">
        <v>138</v>
      </c>
      <c r="K56" s="16"/>
    </row>
    <row r="57" spans="1:11" s="13" customFormat="1" ht="15" customHeight="1" x14ac:dyDescent="0.25">
      <c r="A57" s="10" t="s">
        <v>85</v>
      </c>
      <c r="B57" s="3" t="s">
        <v>18</v>
      </c>
      <c r="C57" s="3" t="s">
        <v>157</v>
      </c>
      <c r="D57" s="77" t="s">
        <v>139</v>
      </c>
      <c r="E57" s="11"/>
      <c r="G57" s="11"/>
      <c r="I57" s="11"/>
      <c r="J57" s="12"/>
      <c r="K57" s="3"/>
    </row>
    <row r="58" spans="1:11" s="13" customFormat="1" ht="15" customHeight="1" x14ac:dyDescent="0.25">
      <c r="A58" s="10" t="s">
        <v>85</v>
      </c>
      <c r="B58" s="3" t="s">
        <v>18</v>
      </c>
      <c r="C58" s="3" t="s">
        <v>158</v>
      </c>
      <c r="D58" s="77" t="s">
        <v>65</v>
      </c>
      <c r="E58" s="11"/>
      <c r="G58" s="11"/>
      <c r="I58" s="11"/>
      <c r="J58" s="14"/>
      <c r="K58" s="3"/>
    </row>
    <row r="59" spans="1:11" s="19" customFormat="1" ht="15" customHeight="1" x14ac:dyDescent="0.25">
      <c r="A59" s="27" t="s">
        <v>85</v>
      </c>
      <c r="B59" s="16" t="s">
        <v>18</v>
      </c>
      <c r="C59" s="16" t="s">
        <v>159</v>
      </c>
      <c r="D59" s="40" t="s">
        <v>141</v>
      </c>
      <c r="E59" s="17"/>
      <c r="G59" s="17" t="s">
        <v>3</v>
      </c>
      <c r="H59" s="19" t="s">
        <v>51</v>
      </c>
      <c r="I59" s="17"/>
      <c r="J59" s="18"/>
      <c r="K59" s="16"/>
    </row>
    <row r="60" spans="1:11" s="19" customFormat="1" ht="15" customHeight="1" x14ac:dyDescent="0.25">
      <c r="A60" s="27" t="s">
        <v>85</v>
      </c>
      <c r="B60" s="16" t="s">
        <v>18</v>
      </c>
      <c r="C60" s="16" t="s">
        <v>160</v>
      </c>
      <c r="D60" s="40" t="s">
        <v>142</v>
      </c>
      <c r="E60" s="17"/>
      <c r="G60" s="17" t="s">
        <v>3</v>
      </c>
      <c r="H60" s="19" t="s">
        <v>51</v>
      </c>
      <c r="I60" s="17"/>
      <c r="J60" s="18"/>
      <c r="K60" s="16"/>
    </row>
    <row r="61" spans="1:11" s="39" customFormat="1" ht="15" customHeight="1" x14ac:dyDescent="0.25">
      <c r="A61" s="35" t="s">
        <v>85</v>
      </c>
      <c r="B61" s="36" t="s">
        <v>18</v>
      </c>
      <c r="C61" s="36" t="s">
        <v>161</v>
      </c>
      <c r="D61" s="41" t="s">
        <v>143</v>
      </c>
      <c r="E61" s="37"/>
      <c r="G61" s="37"/>
      <c r="I61" s="37"/>
      <c r="J61" s="38"/>
      <c r="K61" s="36"/>
    </row>
    <row r="62" spans="1:11" s="13" customFormat="1" ht="15" customHeight="1" x14ac:dyDescent="0.25">
      <c r="A62" s="10" t="s">
        <v>85</v>
      </c>
      <c r="B62" s="3" t="s">
        <v>18</v>
      </c>
      <c r="C62" s="3" t="s">
        <v>162</v>
      </c>
      <c r="D62" s="77" t="s">
        <v>144</v>
      </c>
      <c r="E62" s="11"/>
      <c r="G62" s="11"/>
      <c r="I62" s="11"/>
      <c r="J62" s="12"/>
      <c r="K62" s="3"/>
    </row>
    <row r="63" spans="1:11" s="19" customFormat="1" ht="15" customHeight="1" x14ac:dyDescent="0.25">
      <c r="A63" s="27" t="s">
        <v>85</v>
      </c>
      <c r="B63" s="16" t="s">
        <v>18</v>
      </c>
      <c r="C63" s="16" t="s">
        <v>163</v>
      </c>
      <c r="D63" s="40" t="s">
        <v>146</v>
      </c>
      <c r="E63" s="17"/>
      <c r="G63" s="17"/>
      <c r="I63" s="17" t="s">
        <v>3</v>
      </c>
      <c r="J63" s="18" t="s">
        <v>147</v>
      </c>
      <c r="K63" s="16"/>
    </row>
    <row r="64" spans="1:11" s="39" customFormat="1" ht="15" customHeight="1" x14ac:dyDescent="0.25">
      <c r="A64" s="35" t="s">
        <v>85</v>
      </c>
      <c r="B64" s="36" t="s">
        <v>18</v>
      </c>
      <c r="C64" s="36" t="s">
        <v>164</v>
      </c>
      <c r="D64" s="41" t="s">
        <v>148</v>
      </c>
      <c r="E64" s="37"/>
      <c r="G64" s="37"/>
      <c r="I64" s="37"/>
      <c r="J64" s="38"/>
      <c r="K64" s="36"/>
    </row>
    <row r="65" spans="1:11" s="19" customFormat="1" ht="15" customHeight="1" x14ac:dyDescent="0.25">
      <c r="A65" s="27" t="s">
        <v>85</v>
      </c>
      <c r="B65" s="16" t="s">
        <v>18</v>
      </c>
      <c r="C65" s="16" t="s">
        <v>165</v>
      </c>
      <c r="D65" s="40" t="s">
        <v>149</v>
      </c>
      <c r="E65" s="17"/>
      <c r="G65" s="17"/>
      <c r="I65" s="17" t="s">
        <v>3</v>
      </c>
      <c r="J65" s="18" t="s">
        <v>150</v>
      </c>
      <c r="K65" s="16"/>
    </row>
    <row r="66" spans="1:11" s="19" customFormat="1" ht="15" customHeight="1" x14ac:dyDescent="0.25">
      <c r="A66" s="27" t="s">
        <v>85</v>
      </c>
      <c r="B66" s="16" t="s">
        <v>18</v>
      </c>
      <c r="C66" s="16" t="s">
        <v>166</v>
      </c>
      <c r="D66" s="40" t="s">
        <v>151</v>
      </c>
      <c r="E66" s="17"/>
      <c r="G66" s="17"/>
      <c r="I66" s="17" t="s">
        <v>3</v>
      </c>
      <c r="J66" s="18" t="s">
        <v>152</v>
      </c>
      <c r="K66" s="16"/>
    </row>
    <row r="67" spans="1:11" s="13" customFormat="1" ht="15" customHeight="1" x14ac:dyDescent="0.25">
      <c r="A67" s="32" t="s">
        <v>85</v>
      </c>
      <c r="B67" s="3" t="s">
        <v>18</v>
      </c>
      <c r="C67" s="3" t="s">
        <v>167</v>
      </c>
      <c r="D67" s="42" t="s">
        <v>153</v>
      </c>
      <c r="E67" s="11"/>
      <c r="G67" s="11"/>
      <c r="I67" s="11"/>
      <c r="J67" s="12"/>
      <c r="K67" s="3"/>
    </row>
    <row r="68" spans="1:11" s="19" customFormat="1" ht="15" customHeight="1" x14ac:dyDescent="0.25">
      <c r="A68" s="27" t="s">
        <v>85</v>
      </c>
      <c r="B68" s="16" t="s">
        <v>18</v>
      </c>
      <c r="C68" s="16" t="s">
        <v>168</v>
      </c>
      <c r="D68" s="40" t="s">
        <v>154</v>
      </c>
      <c r="E68" s="17"/>
      <c r="G68" s="17"/>
      <c r="I68" s="17" t="s">
        <v>3</v>
      </c>
      <c r="J68" s="18" t="s">
        <v>169</v>
      </c>
      <c r="K68" s="16"/>
    </row>
    <row r="69" spans="1:11" s="19" customFormat="1" ht="15" customHeight="1" x14ac:dyDescent="0.25">
      <c r="A69" s="27" t="s">
        <v>85</v>
      </c>
      <c r="B69" s="16" t="s">
        <v>18</v>
      </c>
      <c r="C69" s="16" t="s">
        <v>171</v>
      </c>
      <c r="D69" s="40" t="s">
        <v>55</v>
      </c>
      <c r="E69" s="17" t="s">
        <v>3</v>
      </c>
      <c r="F69" s="19" t="s">
        <v>170</v>
      </c>
      <c r="G69" s="17"/>
      <c r="I69" s="17"/>
      <c r="J69" s="18"/>
      <c r="K69" s="16"/>
    </row>
    <row r="70" spans="1:11" s="13" customFormat="1" ht="15" customHeight="1" x14ac:dyDescent="0.25">
      <c r="C70" s="3" t="s">
        <v>352</v>
      </c>
      <c r="D70" s="42" t="s">
        <v>351</v>
      </c>
      <c r="E70" s="11"/>
      <c r="G70" s="11"/>
      <c r="I70" s="11"/>
      <c r="J70" s="12"/>
      <c r="K70" s="3"/>
    </row>
    <row r="71" spans="1:11" s="125" customFormat="1" ht="15" customHeight="1" x14ac:dyDescent="0.25">
      <c r="C71" s="126" t="s">
        <v>354</v>
      </c>
      <c r="D71" s="127" t="s">
        <v>372</v>
      </c>
      <c r="E71" s="128"/>
      <c r="G71" s="128"/>
      <c r="I71" s="128"/>
      <c r="J71" s="129"/>
      <c r="K71" s="126"/>
    </row>
    <row r="72" spans="1:11" s="13" customFormat="1" ht="15" customHeight="1" x14ac:dyDescent="0.25">
      <c r="A72" s="10" t="s">
        <v>19</v>
      </c>
      <c r="B72" s="3" t="s">
        <v>18</v>
      </c>
      <c r="C72" s="3" t="s">
        <v>355</v>
      </c>
      <c r="D72" s="77" t="s">
        <v>427</v>
      </c>
      <c r="E72" s="11"/>
      <c r="G72" s="11"/>
      <c r="I72" s="11"/>
      <c r="J72" s="12"/>
      <c r="K72" s="3"/>
    </row>
    <row r="73" spans="1:11" s="19" customFormat="1" ht="15" customHeight="1" x14ac:dyDescent="0.25">
      <c r="C73" s="16" t="s">
        <v>356</v>
      </c>
      <c r="D73" s="40" t="s">
        <v>374</v>
      </c>
      <c r="E73" s="17"/>
      <c r="G73" s="17"/>
      <c r="I73" s="17" t="s">
        <v>3</v>
      </c>
      <c r="J73" s="18" t="s">
        <v>392</v>
      </c>
      <c r="K73" s="16"/>
    </row>
    <row r="74" spans="1:11" s="19" customFormat="1" ht="15" customHeight="1" x14ac:dyDescent="0.25">
      <c r="C74" s="16" t="s">
        <v>357</v>
      </c>
      <c r="D74" s="40" t="s">
        <v>375</v>
      </c>
      <c r="E74" s="17"/>
      <c r="G74" s="17"/>
      <c r="I74" s="17" t="s">
        <v>3</v>
      </c>
      <c r="J74" s="18" t="s">
        <v>392</v>
      </c>
      <c r="K74" s="16"/>
    </row>
    <row r="75" spans="1:11" s="13" customFormat="1" ht="15" customHeight="1" x14ac:dyDescent="0.25">
      <c r="A75" s="10" t="s">
        <v>19</v>
      </c>
      <c r="B75" s="3" t="s">
        <v>18</v>
      </c>
      <c r="C75" s="3" t="s">
        <v>358</v>
      </c>
      <c r="D75" s="77" t="s">
        <v>376</v>
      </c>
      <c r="E75" s="11"/>
      <c r="G75" s="11"/>
      <c r="I75" s="11"/>
      <c r="J75" s="12"/>
      <c r="K75" s="3"/>
    </row>
    <row r="76" spans="1:11" s="39" customFormat="1" ht="15" customHeight="1" x14ac:dyDescent="0.25">
      <c r="C76" s="36" t="s">
        <v>359</v>
      </c>
      <c r="D76" s="41" t="s">
        <v>378</v>
      </c>
      <c r="E76" s="37"/>
      <c r="G76" s="37"/>
      <c r="I76" s="37"/>
      <c r="J76" s="38"/>
      <c r="K76" s="36"/>
    </row>
    <row r="77" spans="1:11" s="13" customFormat="1" ht="15" customHeight="1" x14ac:dyDescent="0.25">
      <c r="A77" s="10" t="s">
        <v>19</v>
      </c>
      <c r="B77" s="3" t="s">
        <v>18</v>
      </c>
      <c r="C77" s="3" t="s">
        <v>360</v>
      </c>
      <c r="D77" s="77" t="s">
        <v>379</v>
      </c>
      <c r="E77" s="11"/>
      <c r="G77" s="11"/>
      <c r="I77" s="11"/>
      <c r="J77" s="12"/>
      <c r="K77" s="3"/>
    </row>
    <row r="78" spans="1:11" s="19" customFormat="1" ht="15" customHeight="1" x14ac:dyDescent="0.25">
      <c r="C78" s="16" t="s">
        <v>361</v>
      </c>
      <c r="D78" s="19" t="s">
        <v>381</v>
      </c>
      <c r="E78" s="17"/>
      <c r="G78" s="17"/>
      <c r="I78" s="17" t="s">
        <v>3</v>
      </c>
      <c r="J78" s="18" t="s">
        <v>392</v>
      </c>
      <c r="K78" s="16"/>
    </row>
    <row r="79" spans="1:11" s="13" customFormat="1" ht="15" customHeight="1" x14ac:dyDescent="0.25">
      <c r="A79" s="10" t="s">
        <v>19</v>
      </c>
      <c r="B79" s="3" t="s">
        <v>18</v>
      </c>
      <c r="C79" s="3" t="s">
        <v>362</v>
      </c>
      <c r="D79" s="77" t="s">
        <v>382</v>
      </c>
      <c r="E79" s="11"/>
      <c r="G79" s="11"/>
      <c r="I79" s="11"/>
      <c r="J79" s="12"/>
      <c r="K79" s="3"/>
    </row>
    <row r="80" spans="1:11" s="19" customFormat="1" ht="15" customHeight="1" x14ac:dyDescent="0.25">
      <c r="A80" s="15" t="s">
        <v>19</v>
      </c>
      <c r="B80" s="16" t="s">
        <v>18</v>
      </c>
      <c r="C80" s="16" t="s">
        <v>363</v>
      </c>
      <c r="D80" s="19" t="s">
        <v>384</v>
      </c>
      <c r="E80" s="17"/>
      <c r="G80" s="17"/>
      <c r="I80" s="17" t="s">
        <v>3</v>
      </c>
      <c r="J80" s="18" t="s">
        <v>412</v>
      </c>
      <c r="K80" s="16"/>
    </row>
    <row r="81" spans="1:11" s="13" customFormat="1" ht="15" customHeight="1" x14ac:dyDescent="0.25">
      <c r="A81" s="10" t="s">
        <v>19</v>
      </c>
      <c r="B81" s="3" t="s">
        <v>18</v>
      </c>
      <c r="C81" s="3" t="s">
        <v>366</v>
      </c>
      <c r="D81" s="13" t="s">
        <v>367</v>
      </c>
      <c r="E81" s="11"/>
      <c r="G81" s="11"/>
      <c r="I81" s="11"/>
      <c r="J81" s="12"/>
      <c r="K81" s="3"/>
    </row>
  </sheetData>
  <mergeCells count="5">
    <mergeCell ref="A3:A4"/>
    <mergeCell ref="B3:B4"/>
    <mergeCell ref="C3:C4"/>
    <mergeCell ref="E3:J3"/>
    <mergeCell ref="D3:D4"/>
  </mergeCells>
  <phoneticPr fontId="3" type="noConversion"/>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E330B-6AD7-4B99-A046-A372E36DD077}">
  <dimension ref="A1:K63"/>
  <sheetViews>
    <sheetView workbookViewId="0">
      <selection activeCell="H56" sqref="H56"/>
    </sheetView>
  </sheetViews>
  <sheetFormatPr baseColWidth="10" defaultRowHeight="15" x14ac:dyDescent="0.25"/>
  <cols>
    <col min="1" max="1" width="33.5703125" style="1" bestFit="1" customWidth="1"/>
    <col min="2" max="2" width="13" style="45" bestFit="1" customWidth="1"/>
    <col min="3" max="3" width="3.85546875" style="1" bestFit="1" customWidth="1"/>
    <col min="4" max="4" width="141.7109375" style="45" bestFit="1" customWidth="1"/>
    <col min="5" max="5" width="11.42578125" style="1"/>
    <col min="6" max="6" width="13.7109375" style="1" bestFit="1" customWidth="1"/>
    <col min="7" max="7" width="11.42578125" style="1"/>
    <col min="8" max="8" width="13.7109375" style="1" bestFit="1" customWidth="1"/>
    <col min="9" max="9" width="11.42578125" style="1"/>
    <col min="10" max="10" width="79.140625" style="1" bestFit="1" customWidth="1"/>
    <col min="11" max="11" width="35" style="1" bestFit="1" customWidth="1"/>
    <col min="12" max="16384" width="11.42578125" style="1"/>
  </cols>
  <sheetData>
    <row r="1" spans="1:11" ht="15.75" x14ac:dyDescent="0.25">
      <c r="A1" s="107" t="s">
        <v>7</v>
      </c>
      <c r="C1" s="45"/>
    </row>
    <row r="3" spans="1:11" x14ac:dyDescent="0.25">
      <c r="A3" s="90" t="s">
        <v>13</v>
      </c>
      <c r="B3" s="90" t="s">
        <v>393</v>
      </c>
      <c r="C3" s="90" t="s">
        <v>15</v>
      </c>
      <c r="D3" s="90" t="s">
        <v>12</v>
      </c>
      <c r="E3" s="93" t="s">
        <v>9</v>
      </c>
      <c r="F3" s="94"/>
      <c r="G3" s="94"/>
      <c r="H3" s="94"/>
      <c r="I3" s="94"/>
      <c r="J3" s="94"/>
      <c r="K3" s="49" t="s">
        <v>8</v>
      </c>
    </row>
    <row r="4" spans="1:11" x14ac:dyDescent="0.25">
      <c r="A4" s="91"/>
      <c r="B4" s="91"/>
      <c r="C4" s="91"/>
      <c r="D4" s="92"/>
      <c r="E4" s="46" t="s">
        <v>0</v>
      </c>
      <c r="F4" s="47" t="s">
        <v>10</v>
      </c>
      <c r="G4" s="46" t="s">
        <v>1</v>
      </c>
      <c r="H4" s="47" t="s">
        <v>10</v>
      </c>
      <c r="I4" s="46" t="s">
        <v>2</v>
      </c>
      <c r="J4" s="71" t="s">
        <v>10</v>
      </c>
      <c r="K4" s="70" t="s">
        <v>5</v>
      </c>
    </row>
    <row r="5" spans="1:11" s="53" customFormat="1" ht="15" customHeight="1" x14ac:dyDescent="0.25">
      <c r="A5" s="48" t="s">
        <v>19</v>
      </c>
      <c r="B5" s="49" t="s">
        <v>199</v>
      </c>
      <c r="C5" s="44" t="s">
        <v>176</v>
      </c>
      <c r="D5" s="50" t="s">
        <v>172</v>
      </c>
      <c r="E5" s="51"/>
      <c r="F5" s="52"/>
      <c r="G5" s="51"/>
      <c r="H5" s="52"/>
      <c r="I5" s="51" t="s">
        <v>3</v>
      </c>
      <c r="J5" s="53" t="s">
        <v>173</v>
      </c>
      <c r="K5" s="44" t="s">
        <v>369</v>
      </c>
    </row>
    <row r="6" spans="1:11" s="59" customFormat="1" ht="15" customHeight="1" x14ac:dyDescent="0.25">
      <c r="A6" s="54" t="s">
        <v>19</v>
      </c>
      <c r="B6" s="55" t="s">
        <v>199</v>
      </c>
      <c r="C6" s="43" t="s">
        <v>177</v>
      </c>
      <c r="D6" s="56" t="s">
        <v>174</v>
      </c>
      <c r="E6" s="57"/>
      <c r="F6" s="58"/>
      <c r="G6" s="57"/>
      <c r="H6" s="58"/>
      <c r="I6" s="57" t="s">
        <v>3</v>
      </c>
      <c r="J6" s="59" t="s">
        <v>175</v>
      </c>
      <c r="K6" s="43"/>
    </row>
    <row r="7" spans="1:11" s="59" customFormat="1" ht="15" customHeight="1" x14ac:dyDescent="0.25">
      <c r="A7" s="54" t="s">
        <v>59</v>
      </c>
      <c r="B7" s="55" t="s">
        <v>199</v>
      </c>
      <c r="C7" s="43" t="s">
        <v>189</v>
      </c>
      <c r="D7" s="56" t="s">
        <v>178</v>
      </c>
      <c r="E7" s="57"/>
      <c r="F7" s="58"/>
      <c r="G7" s="57"/>
      <c r="H7" s="58"/>
      <c r="I7" s="57" t="s">
        <v>3</v>
      </c>
      <c r="J7" s="59" t="s">
        <v>179</v>
      </c>
      <c r="K7" s="43"/>
    </row>
    <row r="8" spans="1:11" s="59" customFormat="1" ht="15" customHeight="1" x14ac:dyDescent="0.25">
      <c r="A8" s="54" t="s">
        <v>59</v>
      </c>
      <c r="B8" s="55" t="s">
        <v>199</v>
      </c>
      <c r="C8" s="43" t="s">
        <v>190</v>
      </c>
      <c r="D8" s="56" t="s">
        <v>180</v>
      </c>
      <c r="E8" s="57" t="s">
        <v>3</v>
      </c>
      <c r="F8" s="58" t="s">
        <v>51</v>
      </c>
      <c r="G8" s="57"/>
      <c r="H8" s="58"/>
      <c r="I8" s="57"/>
      <c r="K8" s="43"/>
    </row>
    <row r="9" spans="1:11" s="59" customFormat="1" ht="15" customHeight="1" x14ac:dyDescent="0.25">
      <c r="A9" s="54" t="s">
        <v>59</v>
      </c>
      <c r="B9" s="55" t="s">
        <v>199</v>
      </c>
      <c r="C9" s="43" t="s">
        <v>191</v>
      </c>
      <c r="D9" s="56" t="s">
        <v>181</v>
      </c>
      <c r="E9" s="57" t="s">
        <v>3</v>
      </c>
      <c r="F9" s="58" t="s">
        <v>51</v>
      </c>
      <c r="G9" s="57"/>
      <c r="H9" s="58"/>
      <c r="I9" s="57"/>
      <c r="K9" s="43"/>
    </row>
    <row r="10" spans="1:11" s="59" customFormat="1" ht="15" customHeight="1" x14ac:dyDescent="0.25">
      <c r="A10" s="54" t="s">
        <v>59</v>
      </c>
      <c r="B10" s="55" t="s">
        <v>199</v>
      </c>
      <c r="C10" s="43" t="s">
        <v>192</v>
      </c>
      <c r="D10" s="56" t="s">
        <v>182</v>
      </c>
      <c r="E10" s="57" t="s">
        <v>3</v>
      </c>
      <c r="F10" s="58" t="s">
        <v>51</v>
      </c>
      <c r="G10" s="57"/>
      <c r="H10" s="58"/>
      <c r="I10" s="57"/>
      <c r="K10" s="43"/>
    </row>
    <row r="11" spans="1:11" s="59" customFormat="1" ht="15" customHeight="1" x14ac:dyDescent="0.25">
      <c r="A11" s="54" t="s">
        <v>59</v>
      </c>
      <c r="B11" s="55" t="s">
        <v>199</v>
      </c>
      <c r="C11" s="43" t="s">
        <v>193</v>
      </c>
      <c r="D11" s="56" t="s">
        <v>183</v>
      </c>
      <c r="E11" s="57" t="s">
        <v>3</v>
      </c>
      <c r="F11" s="58" t="s">
        <v>51</v>
      </c>
      <c r="G11" s="57"/>
      <c r="H11" s="58"/>
      <c r="I11" s="57"/>
      <c r="K11" s="43"/>
    </row>
    <row r="12" spans="1:11" s="59" customFormat="1" ht="15" customHeight="1" x14ac:dyDescent="0.25">
      <c r="A12" s="54" t="s">
        <v>59</v>
      </c>
      <c r="B12" s="55" t="s">
        <v>199</v>
      </c>
      <c r="C12" s="43" t="s">
        <v>194</v>
      </c>
      <c r="D12" s="56" t="s">
        <v>184</v>
      </c>
      <c r="E12" s="57" t="s">
        <v>3</v>
      </c>
      <c r="F12" s="58" t="s">
        <v>51</v>
      </c>
      <c r="G12" s="57"/>
      <c r="H12" s="58"/>
      <c r="I12" s="57"/>
      <c r="K12" s="43"/>
    </row>
    <row r="13" spans="1:11" s="59" customFormat="1" ht="15" customHeight="1" x14ac:dyDescent="0.25">
      <c r="A13" s="54" t="s">
        <v>59</v>
      </c>
      <c r="B13" s="55" t="s">
        <v>199</v>
      </c>
      <c r="C13" s="43" t="s">
        <v>195</v>
      </c>
      <c r="D13" s="56" t="s">
        <v>185</v>
      </c>
      <c r="E13" s="57" t="s">
        <v>3</v>
      </c>
      <c r="F13" s="58" t="s">
        <v>51</v>
      </c>
      <c r="G13" s="57"/>
      <c r="H13" s="58"/>
      <c r="I13" s="57"/>
      <c r="K13" s="43"/>
    </row>
    <row r="14" spans="1:11" s="59" customFormat="1" ht="15" customHeight="1" x14ac:dyDescent="0.25">
      <c r="A14" s="54" t="s">
        <v>59</v>
      </c>
      <c r="B14" s="55" t="s">
        <v>199</v>
      </c>
      <c r="C14" s="43" t="s">
        <v>196</v>
      </c>
      <c r="D14" s="56" t="s">
        <v>186</v>
      </c>
      <c r="E14" s="57" t="s">
        <v>3</v>
      </c>
      <c r="F14" s="58" t="s">
        <v>51</v>
      </c>
      <c r="G14" s="57"/>
      <c r="H14" s="58"/>
      <c r="I14" s="57"/>
      <c r="J14" s="57"/>
      <c r="K14" s="43"/>
    </row>
    <row r="15" spans="1:11" s="23" customFormat="1" ht="15" customHeight="1" x14ac:dyDescent="0.25">
      <c r="A15" s="20" t="s">
        <v>59</v>
      </c>
      <c r="B15" s="5" t="s">
        <v>199</v>
      </c>
      <c r="C15" s="4" t="s">
        <v>197</v>
      </c>
      <c r="D15" s="5" t="s">
        <v>187</v>
      </c>
      <c r="E15" s="21"/>
      <c r="F15" s="22"/>
      <c r="G15" s="21"/>
      <c r="H15" s="22"/>
      <c r="K15" s="4"/>
    </row>
    <row r="16" spans="1:11" s="59" customFormat="1" ht="15" customHeight="1" x14ac:dyDescent="0.25">
      <c r="A16" s="54" t="s">
        <v>59</v>
      </c>
      <c r="B16" s="55" t="s">
        <v>199</v>
      </c>
      <c r="C16" s="43" t="s">
        <v>198</v>
      </c>
      <c r="D16" s="56" t="s">
        <v>188</v>
      </c>
      <c r="E16" s="57" t="s">
        <v>3</v>
      </c>
      <c r="F16" s="58" t="s">
        <v>51</v>
      </c>
      <c r="G16" s="57"/>
      <c r="H16" s="58"/>
      <c r="I16" s="57"/>
      <c r="K16" s="43"/>
    </row>
    <row r="17" spans="1:11" s="59" customFormat="1" ht="15" customHeight="1" x14ac:dyDescent="0.25">
      <c r="A17" s="54" t="s">
        <v>59</v>
      </c>
      <c r="B17" s="55" t="s">
        <v>199</v>
      </c>
      <c r="C17" s="43" t="s">
        <v>208</v>
      </c>
      <c r="D17" s="56" t="s">
        <v>200</v>
      </c>
      <c r="E17" s="57" t="s">
        <v>3</v>
      </c>
      <c r="F17" s="58" t="s">
        <v>51</v>
      </c>
      <c r="G17" s="57"/>
      <c r="H17" s="58"/>
      <c r="I17" s="57"/>
      <c r="K17" s="43"/>
    </row>
    <row r="18" spans="1:11" s="59" customFormat="1" ht="15" customHeight="1" x14ac:dyDescent="0.25">
      <c r="A18" s="54" t="s">
        <v>59</v>
      </c>
      <c r="B18" s="55" t="s">
        <v>199</v>
      </c>
      <c r="C18" s="43" t="s">
        <v>209</v>
      </c>
      <c r="D18" s="56" t="s">
        <v>201</v>
      </c>
      <c r="E18" s="57" t="s">
        <v>3</v>
      </c>
      <c r="F18" s="58" t="s">
        <v>51</v>
      </c>
      <c r="G18" s="57"/>
      <c r="H18" s="58"/>
      <c r="I18" s="57"/>
      <c r="K18" s="43"/>
    </row>
    <row r="19" spans="1:11" s="59" customFormat="1" ht="15" customHeight="1" x14ac:dyDescent="0.25">
      <c r="A19" s="54" t="s">
        <v>59</v>
      </c>
      <c r="B19" s="55" t="s">
        <v>199</v>
      </c>
      <c r="C19" s="43" t="s">
        <v>210</v>
      </c>
      <c r="D19" s="56" t="s">
        <v>202</v>
      </c>
      <c r="E19" s="57" t="s">
        <v>3</v>
      </c>
      <c r="F19" s="58" t="s">
        <v>51</v>
      </c>
      <c r="G19" s="57"/>
      <c r="H19" s="58"/>
      <c r="I19" s="57"/>
      <c r="K19" s="43"/>
    </row>
    <row r="20" spans="1:11" s="59" customFormat="1" ht="15" customHeight="1" x14ac:dyDescent="0.25">
      <c r="A20" s="54" t="s">
        <v>59</v>
      </c>
      <c r="B20" s="55" t="s">
        <v>199</v>
      </c>
      <c r="C20" s="43" t="s">
        <v>211</v>
      </c>
      <c r="D20" s="56" t="s">
        <v>203</v>
      </c>
      <c r="E20" s="57"/>
      <c r="F20" s="58"/>
      <c r="G20" s="57"/>
      <c r="H20" s="58"/>
      <c r="I20" s="57" t="s">
        <v>3</v>
      </c>
      <c r="J20" s="59" t="s">
        <v>51</v>
      </c>
      <c r="K20" s="43"/>
    </row>
    <row r="21" spans="1:11" s="59" customFormat="1" ht="15" customHeight="1" x14ac:dyDescent="0.25">
      <c r="A21" s="54" t="s">
        <v>59</v>
      </c>
      <c r="B21" s="55" t="s">
        <v>199</v>
      </c>
      <c r="C21" s="43" t="s">
        <v>212</v>
      </c>
      <c r="D21" s="56" t="s">
        <v>204</v>
      </c>
      <c r="E21" s="57" t="s">
        <v>3</v>
      </c>
      <c r="F21" s="58" t="s">
        <v>51</v>
      </c>
      <c r="G21" s="57"/>
      <c r="H21" s="58"/>
      <c r="I21" s="57"/>
      <c r="K21" s="43"/>
    </row>
    <row r="22" spans="1:11" s="59" customFormat="1" ht="15" customHeight="1" x14ac:dyDescent="0.25">
      <c r="A22" s="54" t="s">
        <v>59</v>
      </c>
      <c r="B22" s="55" t="s">
        <v>199</v>
      </c>
      <c r="C22" s="43" t="s">
        <v>213</v>
      </c>
      <c r="D22" s="56" t="s">
        <v>205</v>
      </c>
      <c r="E22" s="57"/>
      <c r="F22" s="58"/>
      <c r="G22" s="57" t="s">
        <v>3</v>
      </c>
      <c r="H22" s="58" t="s">
        <v>51</v>
      </c>
      <c r="I22" s="57"/>
      <c r="K22" s="43"/>
    </row>
    <row r="23" spans="1:11" s="59" customFormat="1" ht="15" customHeight="1" x14ac:dyDescent="0.25">
      <c r="A23" s="54" t="s">
        <v>59</v>
      </c>
      <c r="B23" s="55" t="s">
        <v>199</v>
      </c>
      <c r="C23" s="43" t="s">
        <v>214</v>
      </c>
      <c r="D23" s="56" t="s">
        <v>206</v>
      </c>
      <c r="E23" s="57"/>
      <c r="F23" s="58"/>
      <c r="G23" s="57" t="s">
        <v>3</v>
      </c>
      <c r="H23" s="58" t="s">
        <v>51</v>
      </c>
      <c r="I23" s="57"/>
      <c r="K23" s="43"/>
    </row>
    <row r="24" spans="1:11" s="59" customFormat="1" ht="15" customHeight="1" x14ac:dyDescent="0.25">
      <c r="A24" s="54" t="s">
        <v>59</v>
      </c>
      <c r="B24" s="55" t="s">
        <v>199</v>
      </c>
      <c r="C24" s="43" t="s">
        <v>215</v>
      </c>
      <c r="D24" s="56" t="s">
        <v>207</v>
      </c>
      <c r="E24" s="57" t="s">
        <v>3</v>
      </c>
      <c r="F24" s="58" t="s">
        <v>51</v>
      </c>
      <c r="G24" s="57"/>
      <c r="H24" s="58"/>
      <c r="I24" s="57"/>
      <c r="K24" s="43"/>
    </row>
    <row r="25" spans="1:11" s="23" customFormat="1" ht="15" customHeight="1" x14ac:dyDescent="0.25">
      <c r="A25" s="20" t="s">
        <v>59</v>
      </c>
      <c r="B25" s="5" t="s">
        <v>199</v>
      </c>
      <c r="C25" s="4" t="s">
        <v>248</v>
      </c>
      <c r="D25" s="5" t="s">
        <v>216</v>
      </c>
      <c r="E25" s="21"/>
      <c r="F25" s="22"/>
      <c r="G25" s="21"/>
      <c r="H25" s="22"/>
      <c r="K25" s="4"/>
    </row>
    <row r="26" spans="1:11" s="59" customFormat="1" ht="15" customHeight="1" x14ac:dyDescent="0.25">
      <c r="A26" s="54" t="s">
        <v>59</v>
      </c>
      <c r="B26" s="55" t="s">
        <v>199</v>
      </c>
      <c r="C26" s="43" t="s">
        <v>249</v>
      </c>
      <c r="D26" s="60" t="s">
        <v>217</v>
      </c>
      <c r="E26" s="57" t="s">
        <v>3</v>
      </c>
      <c r="F26" s="58" t="s">
        <v>51</v>
      </c>
      <c r="G26" s="57"/>
      <c r="H26" s="58"/>
      <c r="I26" s="57"/>
      <c r="K26" s="43"/>
    </row>
    <row r="27" spans="1:11" s="59" customFormat="1" ht="15" customHeight="1" x14ac:dyDescent="0.25">
      <c r="A27" s="54" t="s">
        <v>59</v>
      </c>
      <c r="B27" s="55" t="s">
        <v>199</v>
      </c>
      <c r="C27" s="43" t="s">
        <v>250</v>
      </c>
      <c r="D27" s="60" t="s">
        <v>218</v>
      </c>
      <c r="E27" s="57" t="s">
        <v>3</v>
      </c>
      <c r="F27" s="58" t="s">
        <v>51</v>
      </c>
      <c r="G27" s="57"/>
      <c r="H27" s="58"/>
      <c r="I27" s="57"/>
      <c r="K27" s="43"/>
    </row>
    <row r="28" spans="1:11" s="59" customFormat="1" ht="15" customHeight="1" x14ac:dyDescent="0.25">
      <c r="A28" s="54" t="s">
        <v>59</v>
      </c>
      <c r="B28" s="55" t="s">
        <v>199</v>
      </c>
      <c r="C28" s="43" t="s">
        <v>251</v>
      </c>
      <c r="D28" s="60" t="s">
        <v>219</v>
      </c>
      <c r="E28" s="57" t="s">
        <v>3</v>
      </c>
      <c r="F28" s="58" t="s">
        <v>51</v>
      </c>
      <c r="G28" s="57"/>
      <c r="H28" s="58"/>
      <c r="I28" s="57"/>
      <c r="K28" s="43"/>
    </row>
    <row r="29" spans="1:11" s="59" customFormat="1" ht="15" customHeight="1" x14ac:dyDescent="0.25">
      <c r="A29" s="54" t="s">
        <v>59</v>
      </c>
      <c r="B29" s="55" t="s">
        <v>199</v>
      </c>
      <c r="C29" s="43" t="s">
        <v>252</v>
      </c>
      <c r="D29" s="60" t="s">
        <v>220</v>
      </c>
      <c r="E29" s="57" t="s">
        <v>3</v>
      </c>
      <c r="F29" s="58" t="s">
        <v>51</v>
      </c>
      <c r="G29" s="57"/>
      <c r="H29" s="58"/>
      <c r="I29" s="57"/>
      <c r="K29" s="43"/>
    </row>
    <row r="30" spans="1:11" s="59" customFormat="1" ht="15" customHeight="1" x14ac:dyDescent="0.25">
      <c r="A30" s="54" t="s">
        <v>59</v>
      </c>
      <c r="B30" s="55" t="s">
        <v>199</v>
      </c>
      <c r="C30" s="43" t="s">
        <v>253</v>
      </c>
      <c r="D30" s="60" t="s">
        <v>221</v>
      </c>
      <c r="E30" s="57" t="s">
        <v>3</v>
      </c>
      <c r="F30" s="58" t="s">
        <v>51</v>
      </c>
      <c r="G30" s="57"/>
      <c r="H30" s="58"/>
      <c r="I30" s="57"/>
      <c r="K30" s="43"/>
    </row>
    <row r="31" spans="1:11" s="59" customFormat="1" ht="15" customHeight="1" x14ac:dyDescent="0.25">
      <c r="A31" s="54" t="s">
        <v>59</v>
      </c>
      <c r="B31" s="55" t="s">
        <v>199</v>
      </c>
      <c r="C31" s="43" t="s">
        <v>254</v>
      </c>
      <c r="D31" s="60" t="s">
        <v>222</v>
      </c>
      <c r="E31" s="57" t="s">
        <v>3</v>
      </c>
      <c r="F31" s="58" t="s">
        <v>51</v>
      </c>
      <c r="G31" s="57"/>
      <c r="H31" s="58"/>
      <c r="I31" s="57"/>
      <c r="K31" s="43"/>
    </row>
    <row r="32" spans="1:11" s="59" customFormat="1" ht="15" customHeight="1" x14ac:dyDescent="0.25">
      <c r="A32" s="54" t="s">
        <v>59</v>
      </c>
      <c r="B32" s="55" t="s">
        <v>199</v>
      </c>
      <c r="C32" s="43" t="s">
        <v>255</v>
      </c>
      <c r="D32" s="60" t="s">
        <v>223</v>
      </c>
      <c r="E32" s="57" t="s">
        <v>3</v>
      </c>
      <c r="F32" s="58" t="s">
        <v>51</v>
      </c>
      <c r="G32" s="57"/>
      <c r="H32" s="58"/>
      <c r="I32" s="57"/>
      <c r="K32" s="43"/>
    </row>
    <row r="33" spans="1:11" s="59" customFormat="1" ht="15" customHeight="1" x14ac:dyDescent="0.25">
      <c r="A33" s="54" t="s">
        <v>59</v>
      </c>
      <c r="B33" s="55" t="s">
        <v>199</v>
      </c>
      <c r="C33" s="43" t="s">
        <v>256</v>
      </c>
      <c r="D33" s="60" t="s">
        <v>224</v>
      </c>
      <c r="E33" s="57" t="s">
        <v>3</v>
      </c>
      <c r="F33" s="58" t="s">
        <v>51</v>
      </c>
      <c r="G33" s="57"/>
      <c r="H33" s="58"/>
      <c r="I33" s="57"/>
      <c r="K33" s="43"/>
    </row>
    <row r="34" spans="1:11" s="59" customFormat="1" ht="15" customHeight="1" x14ac:dyDescent="0.25">
      <c r="A34" s="54" t="s">
        <v>59</v>
      </c>
      <c r="B34" s="55" t="s">
        <v>199</v>
      </c>
      <c r="C34" s="43" t="s">
        <v>257</v>
      </c>
      <c r="D34" s="60" t="s">
        <v>225</v>
      </c>
      <c r="E34" s="57"/>
      <c r="F34" s="58"/>
      <c r="G34" s="57"/>
      <c r="H34" s="58"/>
      <c r="I34" s="57" t="s">
        <v>3</v>
      </c>
      <c r="J34" s="59" t="s">
        <v>226</v>
      </c>
      <c r="K34" s="43"/>
    </row>
    <row r="35" spans="1:11" s="59" customFormat="1" ht="15" customHeight="1" x14ac:dyDescent="0.25">
      <c r="A35" s="54" t="s">
        <v>59</v>
      </c>
      <c r="B35" s="55" t="s">
        <v>199</v>
      </c>
      <c r="C35" s="43" t="s">
        <v>258</v>
      </c>
      <c r="D35" s="60" t="s">
        <v>227</v>
      </c>
      <c r="E35" s="57" t="s">
        <v>3</v>
      </c>
      <c r="F35" s="58" t="s">
        <v>51</v>
      </c>
      <c r="G35" s="57"/>
      <c r="H35" s="58"/>
      <c r="I35" s="57"/>
      <c r="K35" s="43"/>
    </row>
    <row r="36" spans="1:11" s="59" customFormat="1" ht="15" customHeight="1" x14ac:dyDescent="0.25">
      <c r="A36" s="54" t="s">
        <v>59</v>
      </c>
      <c r="B36" s="55" t="s">
        <v>199</v>
      </c>
      <c r="C36" s="43" t="s">
        <v>259</v>
      </c>
      <c r="D36" s="60" t="s">
        <v>228</v>
      </c>
      <c r="E36" s="57"/>
      <c r="F36" s="58"/>
      <c r="G36" s="57"/>
      <c r="H36" s="58"/>
      <c r="I36" s="57" t="s">
        <v>3</v>
      </c>
      <c r="J36" s="59" t="s">
        <v>229</v>
      </c>
      <c r="K36" s="43"/>
    </row>
    <row r="37" spans="1:11" s="59" customFormat="1" ht="15" customHeight="1" x14ac:dyDescent="0.25">
      <c r="A37" s="54" t="s">
        <v>59</v>
      </c>
      <c r="B37" s="55" t="s">
        <v>199</v>
      </c>
      <c r="C37" s="43" t="s">
        <v>260</v>
      </c>
      <c r="D37" s="60" t="s">
        <v>230</v>
      </c>
      <c r="E37" s="57" t="s">
        <v>3</v>
      </c>
      <c r="F37" s="58" t="s">
        <v>51</v>
      </c>
      <c r="G37" s="57"/>
      <c r="H37" s="58"/>
      <c r="I37" s="57"/>
      <c r="K37" s="43"/>
    </row>
    <row r="38" spans="1:11" s="59" customFormat="1" ht="15" customHeight="1" x14ac:dyDescent="0.25">
      <c r="A38" s="54" t="s">
        <v>59</v>
      </c>
      <c r="B38" s="55" t="s">
        <v>199</v>
      </c>
      <c r="C38" s="43" t="s">
        <v>261</v>
      </c>
      <c r="D38" s="60" t="s">
        <v>174</v>
      </c>
      <c r="E38" s="57" t="s">
        <v>3</v>
      </c>
      <c r="F38" s="58" t="s">
        <v>51</v>
      </c>
      <c r="G38" s="57"/>
      <c r="H38" s="58"/>
      <c r="I38" s="57"/>
      <c r="K38" s="43"/>
    </row>
    <row r="39" spans="1:11" s="59" customFormat="1" ht="15" customHeight="1" x14ac:dyDescent="0.25">
      <c r="A39" s="54" t="s">
        <v>59</v>
      </c>
      <c r="B39" s="55" t="s">
        <v>199</v>
      </c>
      <c r="C39" s="43" t="s">
        <v>262</v>
      </c>
      <c r="D39" s="60" t="s">
        <v>231</v>
      </c>
      <c r="E39" s="57" t="s">
        <v>3</v>
      </c>
      <c r="F39" s="58" t="s">
        <v>51</v>
      </c>
      <c r="G39" s="57"/>
      <c r="H39" s="58"/>
      <c r="I39" s="57"/>
      <c r="K39" s="43"/>
    </row>
    <row r="40" spans="1:11" s="59" customFormat="1" ht="15" customHeight="1" x14ac:dyDescent="0.25">
      <c r="A40" s="54" t="s">
        <v>59</v>
      </c>
      <c r="B40" s="55" t="s">
        <v>199</v>
      </c>
      <c r="C40" s="43" t="s">
        <v>263</v>
      </c>
      <c r="D40" s="60" t="s">
        <v>232</v>
      </c>
      <c r="E40" s="57" t="s">
        <v>3</v>
      </c>
      <c r="F40" s="58" t="s">
        <v>51</v>
      </c>
      <c r="G40" s="57"/>
      <c r="H40" s="58"/>
      <c r="I40" s="57"/>
      <c r="K40" s="43"/>
    </row>
    <row r="41" spans="1:11" s="59" customFormat="1" ht="15" customHeight="1" x14ac:dyDescent="0.25">
      <c r="A41" s="54" t="s">
        <v>59</v>
      </c>
      <c r="B41" s="55" t="s">
        <v>199</v>
      </c>
      <c r="C41" s="43" t="s">
        <v>264</v>
      </c>
      <c r="D41" s="60" t="s">
        <v>233</v>
      </c>
      <c r="E41" s="57" t="s">
        <v>3</v>
      </c>
      <c r="F41" s="58" t="s">
        <v>51</v>
      </c>
      <c r="G41" s="57"/>
      <c r="H41" s="58"/>
      <c r="I41" s="57"/>
      <c r="K41" s="43"/>
    </row>
    <row r="42" spans="1:11" s="59" customFormat="1" ht="15" customHeight="1" x14ac:dyDescent="0.25">
      <c r="A42" s="54" t="s">
        <v>59</v>
      </c>
      <c r="B42" s="55" t="s">
        <v>199</v>
      </c>
      <c r="C42" s="43" t="s">
        <v>265</v>
      </c>
      <c r="D42" s="60" t="s">
        <v>234</v>
      </c>
      <c r="E42" s="57" t="s">
        <v>3</v>
      </c>
      <c r="F42" s="58" t="s">
        <v>51</v>
      </c>
      <c r="G42" s="57"/>
      <c r="H42" s="58"/>
      <c r="I42" s="57"/>
      <c r="K42" s="43"/>
    </row>
    <row r="43" spans="1:11" s="59" customFormat="1" ht="15" customHeight="1" x14ac:dyDescent="0.25">
      <c r="A43" s="54" t="s">
        <v>59</v>
      </c>
      <c r="B43" s="55" t="s">
        <v>199</v>
      </c>
      <c r="C43" s="43" t="s">
        <v>266</v>
      </c>
      <c r="D43" s="60" t="s">
        <v>235</v>
      </c>
      <c r="E43" s="57" t="s">
        <v>3</v>
      </c>
      <c r="F43" s="58" t="s">
        <v>51</v>
      </c>
      <c r="G43" s="57"/>
      <c r="H43" s="58"/>
      <c r="I43" s="57"/>
      <c r="K43" s="43"/>
    </row>
    <row r="44" spans="1:11" s="59" customFormat="1" ht="15" customHeight="1" x14ac:dyDescent="0.25">
      <c r="A44" s="54" t="s">
        <v>59</v>
      </c>
      <c r="B44" s="55" t="s">
        <v>199</v>
      </c>
      <c r="C44" s="43" t="s">
        <v>267</v>
      </c>
      <c r="D44" s="60" t="s">
        <v>236</v>
      </c>
      <c r="E44" s="57" t="s">
        <v>3</v>
      </c>
      <c r="F44" s="58" t="s">
        <v>51</v>
      </c>
      <c r="G44" s="57"/>
      <c r="H44" s="58"/>
      <c r="I44" s="57"/>
      <c r="K44" s="43"/>
    </row>
    <row r="45" spans="1:11" s="59" customFormat="1" ht="15" customHeight="1" x14ac:dyDescent="0.25">
      <c r="A45" s="54" t="s">
        <v>59</v>
      </c>
      <c r="B45" s="55" t="s">
        <v>199</v>
      </c>
      <c r="C45" s="43" t="s">
        <v>268</v>
      </c>
      <c r="D45" s="60" t="s">
        <v>237</v>
      </c>
      <c r="E45" s="57" t="s">
        <v>3</v>
      </c>
      <c r="F45" s="58" t="s">
        <v>51</v>
      </c>
      <c r="G45" s="57"/>
      <c r="H45" s="58"/>
      <c r="I45" s="57"/>
      <c r="K45" s="43"/>
    </row>
    <row r="46" spans="1:11" s="59" customFormat="1" ht="15" customHeight="1" x14ac:dyDescent="0.25">
      <c r="A46" s="54" t="s">
        <v>59</v>
      </c>
      <c r="B46" s="55" t="s">
        <v>199</v>
      </c>
      <c r="C46" s="43" t="s">
        <v>269</v>
      </c>
      <c r="D46" s="60" t="s">
        <v>238</v>
      </c>
      <c r="E46" s="57" t="s">
        <v>3</v>
      </c>
      <c r="F46" s="58" t="s">
        <v>51</v>
      </c>
      <c r="G46" s="57"/>
      <c r="H46" s="58"/>
      <c r="I46" s="57"/>
      <c r="K46" s="43"/>
    </row>
    <row r="47" spans="1:11" s="59" customFormat="1" ht="15" customHeight="1" x14ac:dyDescent="0.25">
      <c r="A47" s="54" t="s">
        <v>59</v>
      </c>
      <c r="B47" s="55" t="s">
        <v>199</v>
      </c>
      <c r="C47" s="43" t="s">
        <v>270</v>
      </c>
      <c r="D47" s="60" t="s">
        <v>239</v>
      </c>
      <c r="E47" s="57" t="s">
        <v>3</v>
      </c>
      <c r="F47" s="58" t="s">
        <v>51</v>
      </c>
      <c r="G47" s="57"/>
      <c r="H47" s="58"/>
      <c r="I47" s="57"/>
      <c r="K47" s="43"/>
    </row>
    <row r="48" spans="1:11" s="59" customFormat="1" ht="15" customHeight="1" x14ac:dyDescent="0.25">
      <c r="A48" s="54" t="s">
        <v>59</v>
      </c>
      <c r="B48" s="55" t="s">
        <v>199</v>
      </c>
      <c r="C48" s="43" t="s">
        <v>271</v>
      </c>
      <c r="D48" s="60" t="s">
        <v>240</v>
      </c>
      <c r="E48" s="57" t="s">
        <v>3</v>
      </c>
      <c r="F48" s="58" t="s">
        <v>51</v>
      </c>
      <c r="G48" s="57"/>
      <c r="H48" s="58"/>
      <c r="I48" s="57"/>
      <c r="K48" s="43"/>
    </row>
    <row r="49" spans="1:11" s="59" customFormat="1" ht="15" customHeight="1" x14ac:dyDescent="0.25">
      <c r="A49" s="54" t="s">
        <v>59</v>
      </c>
      <c r="B49" s="55" t="s">
        <v>199</v>
      </c>
      <c r="C49" s="43" t="s">
        <v>272</v>
      </c>
      <c r="D49" s="60" t="s">
        <v>241</v>
      </c>
      <c r="E49" s="57"/>
      <c r="F49" s="58"/>
      <c r="G49" s="57"/>
      <c r="H49" s="58"/>
      <c r="I49" s="57" t="s">
        <v>3</v>
      </c>
      <c r="J49" s="59" t="s">
        <v>552</v>
      </c>
      <c r="K49" s="43"/>
    </row>
    <row r="50" spans="1:11" s="59" customFormat="1" ht="15" customHeight="1" x14ac:dyDescent="0.25">
      <c r="A50" s="54" t="s">
        <v>59</v>
      </c>
      <c r="B50" s="55" t="s">
        <v>199</v>
      </c>
      <c r="C50" s="43" t="s">
        <v>273</v>
      </c>
      <c r="D50" s="60" t="s">
        <v>242</v>
      </c>
      <c r="E50" s="57" t="s">
        <v>3</v>
      </c>
      <c r="F50" s="58" t="s">
        <v>51</v>
      </c>
      <c r="G50" s="57"/>
      <c r="H50" s="58"/>
      <c r="I50" s="57"/>
      <c r="K50" s="43"/>
    </row>
    <row r="51" spans="1:11" s="59" customFormat="1" ht="15" customHeight="1" x14ac:dyDescent="0.25">
      <c r="A51" s="54" t="s">
        <v>59</v>
      </c>
      <c r="B51" s="55" t="s">
        <v>199</v>
      </c>
      <c r="C51" s="43" t="s">
        <v>274</v>
      </c>
      <c r="D51" s="60" t="s">
        <v>243</v>
      </c>
      <c r="E51" s="57" t="s">
        <v>3</v>
      </c>
      <c r="F51" s="58" t="s">
        <v>51</v>
      </c>
      <c r="G51" s="57"/>
      <c r="H51" s="58"/>
      <c r="I51" s="57"/>
      <c r="K51" s="43"/>
    </row>
    <row r="52" spans="1:11" s="59" customFormat="1" ht="15" customHeight="1" x14ac:dyDescent="0.25">
      <c r="A52" s="54" t="s">
        <v>59</v>
      </c>
      <c r="B52" s="55" t="s">
        <v>199</v>
      </c>
      <c r="C52" s="43" t="s">
        <v>275</v>
      </c>
      <c r="D52" s="60" t="s">
        <v>244</v>
      </c>
      <c r="E52" s="57" t="s">
        <v>3</v>
      </c>
      <c r="F52" s="58" t="s">
        <v>51</v>
      </c>
      <c r="G52" s="57"/>
      <c r="H52" s="58"/>
      <c r="I52" s="57"/>
      <c r="K52" s="43"/>
    </row>
    <row r="53" spans="1:11" s="59" customFormat="1" ht="15" customHeight="1" x14ac:dyDescent="0.25">
      <c r="A53" s="54" t="s">
        <v>59</v>
      </c>
      <c r="B53" s="55" t="s">
        <v>199</v>
      </c>
      <c r="C53" s="43" t="s">
        <v>276</v>
      </c>
      <c r="D53" s="60" t="s">
        <v>245</v>
      </c>
      <c r="E53" s="57" t="s">
        <v>3</v>
      </c>
      <c r="F53" s="58" t="s">
        <v>51</v>
      </c>
      <c r="G53" s="57"/>
      <c r="H53" s="58"/>
      <c r="I53" s="57"/>
      <c r="K53" s="43"/>
    </row>
    <row r="54" spans="1:11" s="59" customFormat="1" ht="15" customHeight="1" x14ac:dyDescent="0.25">
      <c r="A54" s="54" t="s">
        <v>59</v>
      </c>
      <c r="B54" s="55" t="s">
        <v>199</v>
      </c>
      <c r="C54" s="43" t="s">
        <v>277</v>
      </c>
      <c r="D54" s="60" t="s">
        <v>246</v>
      </c>
      <c r="E54" s="57" t="s">
        <v>3</v>
      </c>
      <c r="F54" s="58" t="s">
        <v>51</v>
      </c>
      <c r="G54" s="57"/>
      <c r="H54" s="58"/>
      <c r="I54" s="57"/>
      <c r="K54" s="43"/>
    </row>
    <row r="55" spans="1:11" s="59" customFormat="1" ht="15" customHeight="1" x14ac:dyDescent="0.25">
      <c r="A55" s="54" t="s">
        <v>59</v>
      </c>
      <c r="B55" s="55" t="s">
        <v>199</v>
      </c>
      <c r="C55" s="43" t="s">
        <v>278</v>
      </c>
      <c r="D55" s="60" t="s">
        <v>247</v>
      </c>
      <c r="E55" s="57" t="s">
        <v>3</v>
      </c>
      <c r="F55" s="58" t="s">
        <v>51</v>
      </c>
      <c r="G55" s="57"/>
      <c r="H55" s="58"/>
      <c r="I55" s="57"/>
      <c r="K55" s="43"/>
    </row>
    <row r="56" spans="1:11" s="23" customFormat="1" ht="15" customHeight="1" x14ac:dyDescent="0.25">
      <c r="A56" s="20" t="s">
        <v>85</v>
      </c>
      <c r="B56" s="5" t="s">
        <v>199</v>
      </c>
      <c r="C56" s="4" t="s">
        <v>279</v>
      </c>
      <c r="D56" s="5" t="s">
        <v>280</v>
      </c>
      <c r="E56" s="21"/>
      <c r="F56" s="22"/>
      <c r="G56" s="21"/>
      <c r="H56" s="22"/>
      <c r="K56" s="4"/>
    </row>
    <row r="57" spans="1:11" s="59" customFormat="1" ht="15" customHeight="1" x14ac:dyDescent="0.25">
      <c r="A57" s="54" t="s">
        <v>85</v>
      </c>
      <c r="B57" s="55" t="s">
        <v>199</v>
      </c>
      <c r="C57" s="43" t="s">
        <v>289</v>
      </c>
      <c r="D57" s="59" t="s">
        <v>282</v>
      </c>
      <c r="E57" s="57"/>
      <c r="F57" s="58"/>
      <c r="G57" s="57"/>
      <c r="H57" s="58"/>
      <c r="I57" s="57" t="s">
        <v>3</v>
      </c>
      <c r="J57" s="59" t="s">
        <v>284</v>
      </c>
      <c r="K57" s="43"/>
    </row>
    <row r="58" spans="1:11" s="59" customFormat="1" ht="15" customHeight="1" x14ac:dyDescent="0.25">
      <c r="A58" s="54" t="s">
        <v>85</v>
      </c>
      <c r="B58" s="55" t="s">
        <v>199</v>
      </c>
      <c r="C58" s="43" t="s">
        <v>290</v>
      </c>
      <c r="D58" s="60" t="s">
        <v>283</v>
      </c>
      <c r="E58" s="57"/>
      <c r="F58" s="58"/>
      <c r="G58" s="57"/>
      <c r="H58" s="58"/>
      <c r="I58" s="57" t="s">
        <v>3</v>
      </c>
      <c r="J58" s="59" t="s">
        <v>284</v>
      </c>
      <c r="K58" s="43"/>
    </row>
    <row r="59" spans="1:11" s="23" customFormat="1" ht="15" customHeight="1" x14ac:dyDescent="0.25">
      <c r="A59" s="20" t="s">
        <v>85</v>
      </c>
      <c r="B59" s="5" t="s">
        <v>199</v>
      </c>
      <c r="C59" s="4" t="s">
        <v>291</v>
      </c>
      <c r="D59" s="5" t="s">
        <v>285</v>
      </c>
      <c r="E59" s="21"/>
      <c r="F59" s="22"/>
      <c r="G59" s="21"/>
      <c r="H59" s="22"/>
      <c r="K59" s="4"/>
    </row>
    <row r="60" spans="1:11" s="23" customFormat="1" ht="15" customHeight="1" x14ac:dyDescent="0.25">
      <c r="A60" s="20" t="s">
        <v>85</v>
      </c>
      <c r="B60" s="5" t="s">
        <v>199</v>
      </c>
      <c r="C60" s="4" t="s">
        <v>292</v>
      </c>
      <c r="D60" s="5" t="s">
        <v>287</v>
      </c>
      <c r="E60" s="21"/>
      <c r="F60" s="22"/>
      <c r="G60" s="21"/>
      <c r="H60" s="22"/>
      <c r="K60" s="4"/>
    </row>
    <row r="61" spans="1:11" s="23" customFormat="1" ht="15" customHeight="1" x14ac:dyDescent="0.25">
      <c r="A61" s="20" t="s">
        <v>85</v>
      </c>
      <c r="B61" s="5" t="s">
        <v>199</v>
      </c>
      <c r="C61" s="4" t="s">
        <v>293</v>
      </c>
      <c r="D61" s="5" t="s">
        <v>288</v>
      </c>
      <c r="E61" s="21"/>
      <c r="F61" s="22"/>
      <c r="G61" s="21"/>
      <c r="H61" s="22"/>
      <c r="K61" s="4"/>
    </row>
    <row r="62" spans="1:11" s="23" customFormat="1" ht="15" customHeight="1" x14ac:dyDescent="0.25">
      <c r="B62" s="61"/>
      <c r="C62" s="4" t="s">
        <v>368</v>
      </c>
      <c r="D62" s="5" t="s">
        <v>369</v>
      </c>
      <c r="K62" s="4"/>
    </row>
    <row r="63" spans="1:11" ht="15" customHeight="1" x14ac:dyDescent="0.25"/>
  </sheetData>
  <mergeCells count="5">
    <mergeCell ref="A3:A4"/>
    <mergeCell ref="B3:B4"/>
    <mergeCell ref="C3:C4"/>
    <mergeCell ref="D3:D4"/>
    <mergeCell ref="E3:J3"/>
  </mergeCells>
  <phoneticPr fontId="3" type="noConversion"/>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E03E2-D5BA-41C4-B74B-99BAFC2D76A7}">
  <dimension ref="A1:O28"/>
  <sheetViews>
    <sheetView workbookViewId="0">
      <selection activeCell="C30" sqref="C30"/>
    </sheetView>
  </sheetViews>
  <sheetFormatPr baseColWidth="10" defaultRowHeight="15" x14ac:dyDescent="0.25"/>
  <cols>
    <col min="1" max="1" width="40.85546875" style="1" bestFit="1" customWidth="1"/>
    <col min="2" max="2" width="7" style="45" bestFit="1" customWidth="1"/>
    <col min="3" max="3" width="5.42578125" style="1" bestFit="1" customWidth="1"/>
    <col min="4" max="4" width="103.5703125" style="45" bestFit="1" customWidth="1"/>
    <col min="5" max="5" width="11.42578125" style="1"/>
    <col min="6" max="6" width="13.7109375" style="1" bestFit="1" customWidth="1"/>
    <col min="7" max="7" width="11.42578125" style="1"/>
    <col min="8" max="8" width="13.7109375" style="1" bestFit="1" customWidth="1"/>
    <col min="9" max="9" width="11.42578125" style="1"/>
    <col min="10" max="10" width="75.140625" style="1" bestFit="1" customWidth="1"/>
    <col min="11" max="11" width="31.28515625" style="1" bestFit="1" customWidth="1"/>
    <col min="12" max="12" width="23.140625" style="1" bestFit="1" customWidth="1"/>
    <col min="13" max="13" width="22.7109375" style="1" bestFit="1" customWidth="1"/>
    <col min="14" max="14" width="13.7109375" style="1" bestFit="1" customWidth="1"/>
    <col min="15" max="15" width="35" style="1" bestFit="1" customWidth="1"/>
    <col min="16" max="16384" width="11.42578125" style="1"/>
  </cols>
  <sheetData>
    <row r="1" spans="1:15" ht="15.75" x14ac:dyDescent="0.25">
      <c r="A1" s="107" t="s">
        <v>7</v>
      </c>
      <c r="C1" s="45"/>
    </row>
    <row r="3" spans="1:15" x14ac:dyDescent="0.25">
      <c r="A3" s="95" t="s">
        <v>13</v>
      </c>
      <c r="B3" s="90" t="s">
        <v>14</v>
      </c>
      <c r="C3" s="90" t="s">
        <v>15</v>
      </c>
      <c r="D3" s="90" t="s">
        <v>12</v>
      </c>
      <c r="E3" s="93" t="s">
        <v>9</v>
      </c>
      <c r="F3" s="94"/>
      <c r="G3" s="94"/>
      <c r="H3" s="94"/>
      <c r="I3" s="94"/>
      <c r="J3" s="94"/>
      <c r="K3" s="82" t="s">
        <v>4</v>
      </c>
      <c r="L3" s="82"/>
      <c r="M3" s="82"/>
      <c r="N3" s="82"/>
      <c r="O3" s="49" t="s">
        <v>8</v>
      </c>
    </row>
    <row r="4" spans="1:15" x14ac:dyDescent="0.25">
      <c r="A4" s="92"/>
      <c r="B4" s="91"/>
      <c r="C4" s="91"/>
      <c r="D4" s="92"/>
      <c r="E4" s="46" t="s">
        <v>0</v>
      </c>
      <c r="F4" s="47" t="s">
        <v>10</v>
      </c>
      <c r="G4" s="71" t="s">
        <v>1</v>
      </c>
      <c r="H4" s="47" t="s">
        <v>10</v>
      </c>
      <c r="I4" s="46" t="s">
        <v>2</v>
      </c>
      <c r="J4" s="71" t="s">
        <v>10</v>
      </c>
      <c r="K4" s="72" t="s">
        <v>11</v>
      </c>
      <c r="L4" s="72" t="s">
        <v>6</v>
      </c>
      <c r="M4" s="72" t="s">
        <v>16</v>
      </c>
      <c r="N4" s="72" t="s">
        <v>17</v>
      </c>
      <c r="O4" s="70" t="s">
        <v>5</v>
      </c>
    </row>
    <row r="5" spans="1:15" s="68" customFormat="1" ht="15" customHeight="1" x14ac:dyDescent="0.25">
      <c r="A5" s="62" t="s">
        <v>314</v>
      </c>
      <c r="B5" s="63" t="s">
        <v>294</v>
      </c>
      <c r="C5" s="64" t="s">
        <v>295</v>
      </c>
      <c r="D5" s="65" t="s">
        <v>305</v>
      </c>
      <c r="E5" s="66"/>
      <c r="F5" s="67"/>
      <c r="H5" s="67"/>
      <c r="I5" s="66"/>
      <c r="K5" s="64" t="s">
        <v>306</v>
      </c>
      <c r="L5" s="36" t="s">
        <v>388</v>
      </c>
      <c r="M5" s="64"/>
      <c r="N5" s="64" t="s">
        <v>389</v>
      </c>
      <c r="O5" s="64"/>
    </row>
    <row r="6" spans="1:15" s="68" customFormat="1" x14ac:dyDescent="0.25">
      <c r="A6" s="62" t="s">
        <v>314</v>
      </c>
      <c r="B6" s="63" t="s">
        <v>294</v>
      </c>
      <c r="C6" s="64" t="s">
        <v>296</v>
      </c>
      <c r="D6" s="65" t="s">
        <v>307</v>
      </c>
      <c r="E6" s="66"/>
      <c r="F6" s="67"/>
      <c r="H6" s="67"/>
      <c r="I6" s="66"/>
      <c r="K6" s="64" t="s">
        <v>306</v>
      </c>
      <c r="L6" s="64" t="s">
        <v>390</v>
      </c>
      <c r="M6" s="64"/>
      <c r="N6" s="64"/>
      <c r="O6" s="64"/>
    </row>
    <row r="7" spans="1:15" s="53" customFormat="1" x14ac:dyDescent="0.25">
      <c r="A7" s="48" t="s">
        <v>314</v>
      </c>
      <c r="B7" s="49" t="s">
        <v>294</v>
      </c>
      <c r="C7" s="44" t="s">
        <v>297</v>
      </c>
      <c r="D7" s="50" t="s">
        <v>308</v>
      </c>
      <c r="E7" s="51"/>
      <c r="F7" s="52"/>
      <c r="H7" s="52"/>
      <c r="I7" s="51" t="s">
        <v>3</v>
      </c>
      <c r="J7" s="53" t="s">
        <v>309</v>
      </c>
      <c r="K7" s="44"/>
      <c r="L7" s="44"/>
      <c r="M7" s="44"/>
      <c r="N7" s="44"/>
      <c r="O7" s="44" t="s">
        <v>371</v>
      </c>
    </row>
    <row r="8" spans="1:15" s="59" customFormat="1" x14ac:dyDescent="0.25">
      <c r="A8" s="54" t="s">
        <v>314</v>
      </c>
      <c r="B8" s="55" t="s">
        <v>294</v>
      </c>
      <c r="C8" s="43" t="s">
        <v>298</v>
      </c>
      <c r="D8" s="56" t="s">
        <v>311</v>
      </c>
      <c r="E8" s="57"/>
      <c r="F8" s="58"/>
      <c r="H8" s="58"/>
      <c r="I8" s="57" t="s">
        <v>3</v>
      </c>
      <c r="J8" s="59" t="s">
        <v>310</v>
      </c>
      <c r="K8" s="43"/>
      <c r="L8" s="43"/>
      <c r="M8" s="43"/>
      <c r="N8" s="43"/>
      <c r="O8" s="43"/>
    </row>
    <row r="9" spans="1:15" s="59" customFormat="1" ht="15" customHeight="1" x14ac:dyDescent="0.25">
      <c r="A9" s="54" t="s">
        <v>314</v>
      </c>
      <c r="B9" s="55" t="s">
        <v>294</v>
      </c>
      <c r="C9" s="43" t="s">
        <v>299</v>
      </c>
      <c r="D9" s="60" t="s">
        <v>312</v>
      </c>
      <c r="E9" s="57"/>
      <c r="F9" s="58"/>
      <c r="H9" s="58"/>
      <c r="I9" s="57" t="s">
        <v>3</v>
      </c>
      <c r="J9" s="59" t="s">
        <v>313</v>
      </c>
      <c r="K9" s="43"/>
      <c r="L9" s="43"/>
      <c r="M9" s="43"/>
      <c r="N9" s="43"/>
      <c r="O9" s="43"/>
    </row>
    <row r="10" spans="1:15" s="59" customFormat="1" x14ac:dyDescent="0.25">
      <c r="A10" s="54" t="s">
        <v>315</v>
      </c>
      <c r="B10" s="55" t="s">
        <v>294</v>
      </c>
      <c r="C10" s="43" t="s">
        <v>300</v>
      </c>
      <c r="D10" s="60" t="s">
        <v>330</v>
      </c>
      <c r="E10" s="57"/>
      <c r="F10" s="58"/>
      <c r="H10" s="58"/>
      <c r="I10" s="57" t="s">
        <v>3</v>
      </c>
      <c r="J10" s="59" t="s">
        <v>333</v>
      </c>
      <c r="K10" s="43"/>
      <c r="L10" s="43"/>
      <c r="M10" s="43"/>
      <c r="N10" s="43"/>
      <c r="O10" s="43"/>
    </row>
    <row r="11" spans="1:15" s="59" customFormat="1" x14ac:dyDescent="0.25">
      <c r="A11" s="54" t="s">
        <v>315</v>
      </c>
      <c r="B11" s="55" t="s">
        <v>294</v>
      </c>
      <c r="C11" s="43" t="s">
        <v>301</v>
      </c>
      <c r="D11" s="60" t="s">
        <v>331</v>
      </c>
      <c r="E11" s="57" t="s">
        <v>3</v>
      </c>
      <c r="F11" s="58" t="s">
        <v>51</v>
      </c>
      <c r="H11" s="58"/>
      <c r="I11" s="57"/>
      <c r="K11" s="43"/>
      <c r="L11" s="43"/>
      <c r="M11" s="43"/>
      <c r="N11" s="43"/>
      <c r="O11" s="43"/>
    </row>
    <row r="12" spans="1:15" s="59" customFormat="1" x14ac:dyDescent="0.25">
      <c r="A12" s="54" t="s">
        <v>315</v>
      </c>
      <c r="B12" s="55" t="s">
        <v>294</v>
      </c>
      <c r="C12" s="43" t="s">
        <v>302</v>
      </c>
      <c r="D12" s="60" t="s">
        <v>332</v>
      </c>
      <c r="E12" s="57"/>
      <c r="F12" s="58"/>
      <c r="H12" s="58"/>
      <c r="I12" s="57" t="s">
        <v>3</v>
      </c>
      <c r="J12" s="59" t="s">
        <v>333</v>
      </c>
      <c r="K12" s="43"/>
      <c r="L12" s="43"/>
      <c r="M12" s="43"/>
      <c r="N12" s="43"/>
      <c r="O12" s="43"/>
    </row>
    <row r="13" spans="1:15" s="59" customFormat="1" x14ac:dyDescent="0.25">
      <c r="A13" s="54" t="s">
        <v>315</v>
      </c>
      <c r="B13" s="55" t="s">
        <v>294</v>
      </c>
      <c r="C13" s="43" t="s">
        <v>303</v>
      </c>
      <c r="D13" s="60" t="s">
        <v>334</v>
      </c>
      <c r="E13" s="57"/>
      <c r="F13" s="58"/>
      <c r="H13" s="58"/>
      <c r="I13" s="57" t="s">
        <v>3</v>
      </c>
      <c r="J13" s="59" t="s">
        <v>333</v>
      </c>
      <c r="K13" s="43"/>
      <c r="L13" s="43"/>
      <c r="M13" s="43"/>
      <c r="N13" s="43"/>
      <c r="O13" s="43"/>
    </row>
    <row r="14" spans="1:15" s="59" customFormat="1" x14ac:dyDescent="0.25">
      <c r="A14" s="54" t="s">
        <v>315</v>
      </c>
      <c r="B14" s="55" t="s">
        <v>294</v>
      </c>
      <c r="C14" s="43" t="s">
        <v>304</v>
      </c>
      <c r="D14" s="60" t="s">
        <v>335</v>
      </c>
      <c r="E14" s="57" t="s">
        <v>3</v>
      </c>
      <c r="F14" s="58" t="s">
        <v>51</v>
      </c>
      <c r="H14" s="58"/>
      <c r="I14" s="57"/>
      <c r="K14" s="43"/>
      <c r="L14" s="43"/>
      <c r="M14" s="43"/>
      <c r="N14" s="43"/>
      <c r="O14" s="43"/>
    </row>
    <row r="15" spans="1:15" s="59" customFormat="1" x14ac:dyDescent="0.25">
      <c r="A15" s="54" t="s">
        <v>315</v>
      </c>
      <c r="B15" s="55" t="s">
        <v>294</v>
      </c>
      <c r="C15" s="43" t="s">
        <v>317</v>
      </c>
      <c r="D15" s="60" t="s">
        <v>336</v>
      </c>
      <c r="E15" s="57"/>
      <c r="F15" s="58"/>
      <c r="H15" s="58"/>
      <c r="I15" s="57" t="s">
        <v>3</v>
      </c>
      <c r="J15" s="59" t="s">
        <v>37</v>
      </c>
      <c r="K15" s="43"/>
      <c r="L15" s="43"/>
      <c r="M15" s="43"/>
      <c r="N15" s="43"/>
      <c r="O15" s="43"/>
    </row>
    <row r="16" spans="1:15" s="59" customFormat="1" x14ac:dyDescent="0.25">
      <c r="A16" s="54" t="s">
        <v>315</v>
      </c>
      <c r="B16" s="55" t="s">
        <v>294</v>
      </c>
      <c r="C16" s="43" t="s">
        <v>318</v>
      </c>
      <c r="D16" s="60" t="s">
        <v>337</v>
      </c>
      <c r="E16" s="57"/>
      <c r="F16" s="58"/>
      <c r="H16" s="58"/>
      <c r="I16" s="57" t="s">
        <v>3</v>
      </c>
      <c r="J16" s="59" t="s">
        <v>37</v>
      </c>
      <c r="K16" s="43"/>
      <c r="L16" s="43"/>
      <c r="M16" s="43"/>
      <c r="N16" s="43"/>
      <c r="O16" s="43"/>
    </row>
    <row r="17" spans="1:15" s="59" customFormat="1" x14ac:dyDescent="0.25">
      <c r="A17" s="54" t="s">
        <v>315</v>
      </c>
      <c r="B17" s="55" t="s">
        <v>294</v>
      </c>
      <c r="C17" s="43" t="s">
        <v>319</v>
      </c>
      <c r="D17" s="60" t="s">
        <v>338</v>
      </c>
      <c r="E17" s="57"/>
      <c r="F17" s="58"/>
      <c r="H17" s="58"/>
      <c r="I17" s="57" t="s">
        <v>3</v>
      </c>
      <c r="J17" s="59" t="s">
        <v>37</v>
      </c>
      <c r="K17" s="43"/>
      <c r="L17" s="43"/>
      <c r="M17" s="43"/>
      <c r="N17" s="43"/>
      <c r="O17" s="43"/>
    </row>
    <row r="18" spans="1:15" s="59" customFormat="1" x14ac:dyDescent="0.25">
      <c r="A18" s="54" t="s">
        <v>315</v>
      </c>
      <c r="B18" s="55" t="s">
        <v>294</v>
      </c>
      <c r="C18" s="43" t="s">
        <v>320</v>
      </c>
      <c r="D18" s="60" t="s">
        <v>339</v>
      </c>
      <c r="E18" s="57" t="s">
        <v>3</v>
      </c>
      <c r="F18" s="58" t="s">
        <v>51</v>
      </c>
      <c r="H18" s="58"/>
      <c r="I18" s="57"/>
      <c r="K18" s="43"/>
      <c r="L18" s="43"/>
      <c r="M18" s="43"/>
      <c r="N18" s="43"/>
      <c r="O18" s="43"/>
    </row>
    <row r="19" spans="1:15" s="59" customFormat="1" x14ac:dyDescent="0.25">
      <c r="A19" s="54" t="s">
        <v>315</v>
      </c>
      <c r="B19" s="55" t="s">
        <v>294</v>
      </c>
      <c r="C19" s="43" t="s">
        <v>321</v>
      </c>
      <c r="D19" s="60" t="s">
        <v>341</v>
      </c>
      <c r="E19" s="57"/>
      <c r="F19" s="58"/>
      <c r="H19" s="58"/>
      <c r="I19" s="57" t="s">
        <v>3</v>
      </c>
      <c r="J19" s="59" t="s">
        <v>37</v>
      </c>
      <c r="K19" s="43"/>
      <c r="L19" s="43"/>
      <c r="M19" s="43"/>
      <c r="N19" s="43"/>
      <c r="O19" s="43"/>
    </row>
    <row r="20" spans="1:15" s="59" customFormat="1" x14ac:dyDescent="0.25">
      <c r="A20" s="54" t="s">
        <v>315</v>
      </c>
      <c r="B20" s="55" t="s">
        <v>294</v>
      </c>
      <c r="C20" s="43" t="s">
        <v>322</v>
      </c>
      <c r="D20" s="60" t="s">
        <v>340</v>
      </c>
      <c r="E20" s="57"/>
      <c r="F20" s="58"/>
      <c r="H20" s="58"/>
      <c r="I20" s="57" t="s">
        <v>3</v>
      </c>
      <c r="J20" s="59" t="s">
        <v>37</v>
      </c>
      <c r="K20" s="43"/>
      <c r="L20" s="43"/>
      <c r="M20" s="43"/>
      <c r="N20" s="43"/>
      <c r="O20" s="43"/>
    </row>
    <row r="21" spans="1:15" s="59" customFormat="1" x14ac:dyDescent="0.25">
      <c r="A21" s="54" t="s">
        <v>315</v>
      </c>
      <c r="B21" s="55" t="s">
        <v>294</v>
      </c>
      <c r="C21" s="43" t="s">
        <v>323</v>
      </c>
      <c r="D21" s="60" t="s">
        <v>342</v>
      </c>
      <c r="E21" s="57" t="s">
        <v>3</v>
      </c>
      <c r="F21" s="58" t="s">
        <v>51</v>
      </c>
      <c r="H21" s="58"/>
      <c r="I21" s="57"/>
      <c r="K21" s="43"/>
      <c r="L21" s="43"/>
      <c r="M21" s="43"/>
      <c r="N21" s="43"/>
      <c r="O21" s="43"/>
    </row>
    <row r="22" spans="1:15" s="59" customFormat="1" x14ac:dyDescent="0.25">
      <c r="A22" s="54" t="s">
        <v>315</v>
      </c>
      <c r="B22" s="55" t="s">
        <v>294</v>
      </c>
      <c r="C22" s="43" t="s">
        <v>324</v>
      </c>
      <c r="D22" s="60" t="s">
        <v>343</v>
      </c>
      <c r="E22" s="57"/>
      <c r="F22" s="58"/>
      <c r="H22" s="58"/>
      <c r="I22" s="57" t="s">
        <v>3</v>
      </c>
      <c r="J22" s="59" t="s">
        <v>37</v>
      </c>
      <c r="K22" s="43"/>
      <c r="L22" s="43"/>
      <c r="M22" s="43"/>
      <c r="N22" s="43"/>
      <c r="O22" s="43"/>
    </row>
    <row r="23" spans="1:15" s="59" customFormat="1" x14ac:dyDescent="0.25">
      <c r="A23" s="54" t="s">
        <v>315</v>
      </c>
      <c r="B23" s="55" t="s">
        <v>294</v>
      </c>
      <c r="C23" s="43" t="s">
        <v>325</v>
      </c>
      <c r="D23" s="60" t="s">
        <v>344</v>
      </c>
      <c r="E23" s="57"/>
      <c r="F23" s="58"/>
      <c r="H23" s="58"/>
      <c r="I23" s="57" t="s">
        <v>3</v>
      </c>
      <c r="J23" s="59" t="s">
        <v>37</v>
      </c>
      <c r="K23" s="43"/>
      <c r="L23" s="43"/>
      <c r="M23" s="43"/>
      <c r="N23" s="43"/>
      <c r="O23" s="43"/>
    </row>
    <row r="24" spans="1:15" s="59" customFormat="1" x14ac:dyDescent="0.25">
      <c r="A24" s="54" t="s">
        <v>315</v>
      </c>
      <c r="B24" s="55" t="s">
        <v>294</v>
      </c>
      <c r="C24" s="43" t="s">
        <v>326</v>
      </c>
      <c r="D24" s="60" t="s">
        <v>345</v>
      </c>
      <c r="E24" s="57"/>
      <c r="F24" s="58"/>
      <c r="H24" s="58"/>
      <c r="I24" s="57" t="s">
        <v>3</v>
      </c>
      <c r="J24" s="59" t="s">
        <v>37</v>
      </c>
      <c r="K24" s="43"/>
      <c r="L24" s="43"/>
      <c r="M24" s="43"/>
      <c r="N24" s="43"/>
      <c r="O24" s="43"/>
    </row>
    <row r="25" spans="1:15" s="59" customFormat="1" x14ac:dyDescent="0.25">
      <c r="A25" s="59" t="s">
        <v>316</v>
      </c>
      <c r="B25" s="55" t="s">
        <v>294</v>
      </c>
      <c r="C25" s="43" t="s">
        <v>327</v>
      </c>
      <c r="D25" s="60" t="s">
        <v>336</v>
      </c>
      <c r="E25" s="57"/>
      <c r="F25" s="58"/>
      <c r="H25" s="58"/>
      <c r="I25" s="57" t="s">
        <v>3</v>
      </c>
      <c r="J25" s="59" t="s">
        <v>346</v>
      </c>
      <c r="K25" s="43"/>
      <c r="L25" s="43"/>
      <c r="M25" s="43"/>
      <c r="N25" s="43"/>
      <c r="O25" s="43"/>
    </row>
    <row r="26" spans="1:15" s="68" customFormat="1" x14ac:dyDescent="0.25">
      <c r="A26" s="68" t="s">
        <v>316</v>
      </c>
      <c r="B26" s="63" t="s">
        <v>294</v>
      </c>
      <c r="C26" s="64" t="s">
        <v>328</v>
      </c>
      <c r="D26" s="69" t="s">
        <v>347</v>
      </c>
      <c r="E26" s="66"/>
      <c r="F26" s="67"/>
      <c r="H26" s="67"/>
      <c r="I26" s="66"/>
      <c r="K26" s="64" t="s">
        <v>385</v>
      </c>
      <c r="L26" s="64" t="s">
        <v>391</v>
      </c>
      <c r="M26" s="64"/>
      <c r="N26" s="64"/>
      <c r="O26" s="64"/>
    </row>
    <row r="27" spans="1:15" s="59" customFormat="1" x14ac:dyDescent="0.25">
      <c r="A27" s="59" t="s">
        <v>316</v>
      </c>
      <c r="B27" s="55" t="s">
        <v>294</v>
      </c>
      <c r="C27" s="43" t="s">
        <v>329</v>
      </c>
      <c r="D27" s="60" t="s">
        <v>348</v>
      </c>
      <c r="E27" s="57"/>
      <c r="F27" s="58"/>
      <c r="H27" s="58"/>
      <c r="I27" s="57" t="s">
        <v>3</v>
      </c>
      <c r="J27" s="59" t="s">
        <v>392</v>
      </c>
      <c r="K27" s="43"/>
      <c r="L27" s="43"/>
      <c r="M27" s="43"/>
      <c r="N27" s="43"/>
      <c r="O27" s="43"/>
    </row>
    <row r="28" spans="1:15" s="68" customFormat="1" x14ac:dyDescent="0.25">
      <c r="B28" s="63"/>
      <c r="C28" s="64" t="s">
        <v>370</v>
      </c>
      <c r="D28" s="69" t="s">
        <v>371</v>
      </c>
      <c r="E28" s="66"/>
      <c r="F28" s="67"/>
      <c r="H28" s="67"/>
      <c r="K28" s="64"/>
      <c r="L28" s="64"/>
      <c r="M28" s="64"/>
      <c r="N28" s="64"/>
      <c r="O28" s="64"/>
    </row>
  </sheetData>
  <mergeCells count="6">
    <mergeCell ref="K3:N3"/>
    <mergeCell ref="A3:A4"/>
    <mergeCell ref="B3:B4"/>
    <mergeCell ref="C3:C4"/>
    <mergeCell ref="D3:D4"/>
    <mergeCell ref="E3:J3"/>
  </mergeCells>
  <phoneticPr fontId="3" type="noConversion"/>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A4676-FEB0-4FB2-94FA-355B150FF739}">
  <dimension ref="A1:T25"/>
  <sheetViews>
    <sheetView zoomScale="85" zoomScaleNormal="85" workbookViewId="0">
      <selection activeCell="X9" sqref="X9"/>
    </sheetView>
  </sheetViews>
  <sheetFormatPr baseColWidth="10" defaultRowHeight="15" customHeight="1" x14ac:dyDescent="0.25"/>
  <cols>
    <col min="1" max="1" width="15.5703125" style="1" bestFit="1" customWidth="1"/>
    <col min="2" max="2" width="10.85546875" style="1" bestFit="1" customWidth="1"/>
    <col min="3" max="3" width="21.5703125" style="1" customWidth="1"/>
    <col min="4" max="4" width="40.5703125" style="1" customWidth="1"/>
    <col min="5" max="5" width="36.7109375" style="1" customWidth="1"/>
    <col min="6" max="6" width="57.85546875" style="1" customWidth="1"/>
    <col min="7" max="7" width="7" style="1" bestFit="1" customWidth="1"/>
    <col min="8" max="8" width="8" style="1" bestFit="1" customWidth="1"/>
    <col min="9" max="9" width="9.42578125" style="1" bestFit="1" customWidth="1"/>
    <col min="10" max="10" width="17.42578125" style="1" bestFit="1" customWidth="1"/>
    <col min="11" max="11" width="12" style="1" bestFit="1" customWidth="1"/>
    <col min="12" max="12" width="10.85546875" style="1" customWidth="1"/>
    <col min="13" max="13" width="15.140625" style="1" customWidth="1"/>
    <col min="14" max="14" width="10.5703125" style="1" bestFit="1" customWidth="1"/>
    <col min="15" max="15" width="10.7109375" style="1" bestFit="1" customWidth="1"/>
    <col min="16" max="16" width="15.28515625" style="1" customWidth="1"/>
    <col min="17" max="17" width="14.7109375" style="1" bestFit="1" customWidth="1"/>
    <col min="18" max="18" width="15" style="1" customWidth="1"/>
    <col min="19" max="16384" width="11.42578125" style="1"/>
  </cols>
  <sheetData>
    <row r="1" spans="1:20" ht="15" customHeight="1" x14ac:dyDescent="0.25">
      <c r="A1" s="107" t="s">
        <v>536</v>
      </c>
    </row>
    <row r="2" spans="1:20" ht="15" customHeight="1" x14ac:dyDescent="0.25">
      <c r="M2" s="45" t="s">
        <v>542</v>
      </c>
    </row>
    <row r="3" spans="1:20" ht="15" customHeight="1" x14ac:dyDescent="0.25">
      <c r="A3" s="1" t="s">
        <v>545</v>
      </c>
      <c r="M3" s="1" t="s">
        <v>539</v>
      </c>
    </row>
    <row r="4" spans="1:20" ht="15" customHeight="1" x14ac:dyDescent="0.25">
      <c r="A4" s="119"/>
      <c r="B4" s="1" t="s">
        <v>546</v>
      </c>
      <c r="M4" s="1" t="s">
        <v>537</v>
      </c>
    </row>
    <row r="5" spans="1:20" ht="15" customHeight="1" x14ac:dyDescent="0.25">
      <c r="B5" s="120" t="s">
        <v>547</v>
      </c>
      <c r="M5" s="1" t="s">
        <v>538</v>
      </c>
    </row>
    <row r="7" spans="1:20" ht="15" customHeight="1" x14ac:dyDescent="0.25">
      <c r="A7" s="113" t="s">
        <v>543</v>
      </c>
      <c r="B7" s="81" t="s">
        <v>544</v>
      </c>
      <c r="C7" s="82" t="s">
        <v>4</v>
      </c>
      <c r="D7" s="82"/>
      <c r="E7" s="82"/>
      <c r="F7" s="82"/>
      <c r="G7" s="83" t="s">
        <v>540</v>
      </c>
      <c r="H7" s="83"/>
      <c r="I7" s="83"/>
      <c r="J7" s="83"/>
      <c r="K7" s="83"/>
      <c r="L7" s="83"/>
      <c r="M7" s="84" t="s">
        <v>541</v>
      </c>
      <c r="N7" s="84"/>
      <c r="O7" s="84"/>
      <c r="P7" s="84"/>
      <c r="Q7" s="84"/>
      <c r="R7" s="84"/>
    </row>
    <row r="8" spans="1:20" ht="30" customHeight="1" x14ac:dyDescent="0.25">
      <c r="A8" s="114"/>
      <c r="B8" s="81"/>
      <c r="C8" s="8" t="s">
        <v>11</v>
      </c>
      <c r="D8" s="9" t="s">
        <v>395</v>
      </c>
      <c r="E8" s="8" t="s">
        <v>16</v>
      </c>
      <c r="F8" s="8" t="s">
        <v>17</v>
      </c>
      <c r="G8" s="7" t="s">
        <v>468</v>
      </c>
      <c r="H8" s="7" t="s">
        <v>467</v>
      </c>
      <c r="I8" s="7" t="s">
        <v>466</v>
      </c>
      <c r="J8" s="7" t="s">
        <v>465</v>
      </c>
      <c r="K8" s="7" t="s">
        <v>464</v>
      </c>
      <c r="L8" s="7" t="s">
        <v>463</v>
      </c>
      <c r="M8" s="6" t="s">
        <v>462</v>
      </c>
      <c r="N8" s="6" t="s">
        <v>461</v>
      </c>
      <c r="O8" s="6" t="s">
        <v>460</v>
      </c>
      <c r="P8" s="6" t="s">
        <v>459</v>
      </c>
      <c r="Q8" s="6" t="s">
        <v>458</v>
      </c>
      <c r="R8" s="6" t="s">
        <v>457</v>
      </c>
    </row>
    <row r="9" spans="1:20" ht="409.5" x14ac:dyDescent="0.25">
      <c r="A9" s="115" t="s">
        <v>456</v>
      </c>
      <c r="B9" s="115" t="s">
        <v>96</v>
      </c>
      <c r="C9" s="116" t="s">
        <v>385</v>
      </c>
      <c r="D9" s="116" t="s">
        <v>469</v>
      </c>
      <c r="E9" s="116" t="s">
        <v>407</v>
      </c>
      <c r="F9" s="116" t="s">
        <v>436</v>
      </c>
      <c r="G9" s="115" t="s">
        <v>3</v>
      </c>
      <c r="H9" s="115" t="s">
        <v>3</v>
      </c>
      <c r="I9" s="115" t="s">
        <v>3</v>
      </c>
      <c r="J9" s="115" t="s">
        <v>3</v>
      </c>
      <c r="K9" s="115" t="s">
        <v>3</v>
      </c>
      <c r="L9" s="115" t="s">
        <v>3</v>
      </c>
      <c r="M9" s="115" t="s">
        <v>437</v>
      </c>
      <c r="N9" s="115" t="s">
        <v>437</v>
      </c>
      <c r="O9" s="115" t="s">
        <v>438</v>
      </c>
      <c r="P9" s="115" t="s">
        <v>437</v>
      </c>
      <c r="Q9" s="115" t="s">
        <v>437</v>
      </c>
      <c r="R9" s="115" t="s">
        <v>437</v>
      </c>
      <c r="S9" s="108"/>
      <c r="T9" s="109"/>
    </row>
    <row r="10" spans="1:20" ht="390" x14ac:dyDescent="0.25">
      <c r="A10" s="43" t="s">
        <v>455</v>
      </c>
      <c r="B10" s="110" t="s">
        <v>101</v>
      </c>
      <c r="C10" s="111" t="s">
        <v>369</v>
      </c>
      <c r="D10" s="111" t="s">
        <v>470</v>
      </c>
      <c r="E10" s="111" t="s">
        <v>408</v>
      </c>
      <c r="F10" s="111" t="s">
        <v>396</v>
      </c>
      <c r="G10" s="43" t="s">
        <v>3</v>
      </c>
      <c r="H10" s="43" t="s">
        <v>3</v>
      </c>
      <c r="I10" s="43"/>
      <c r="J10" s="43" t="s">
        <v>3</v>
      </c>
      <c r="K10" s="43" t="s">
        <v>3</v>
      </c>
      <c r="L10" s="43" t="s">
        <v>3</v>
      </c>
      <c r="M10" s="43" t="s">
        <v>437</v>
      </c>
      <c r="N10" s="43" t="s">
        <v>438</v>
      </c>
      <c r="O10" s="43" t="s">
        <v>437</v>
      </c>
      <c r="P10" s="43" t="s">
        <v>438</v>
      </c>
      <c r="Q10" s="43" t="s">
        <v>437</v>
      </c>
      <c r="R10" s="43" t="s">
        <v>437</v>
      </c>
    </row>
    <row r="11" spans="1:20" ht="409.5" x14ac:dyDescent="0.25">
      <c r="A11" s="43" t="s">
        <v>454</v>
      </c>
      <c r="B11" s="110" t="s">
        <v>155</v>
      </c>
      <c r="C11" s="111" t="s">
        <v>387</v>
      </c>
      <c r="D11" s="111" t="s">
        <v>397</v>
      </c>
      <c r="E11" s="111" t="s">
        <v>413</v>
      </c>
      <c r="F11" s="111" t="s">
        <v>398</v>
      </c>
      <c r="G11" s="43" t="s">
        <v>3</v>
      </c>
      <c r="H11" s="43" t="s">
        <v>3</v>
      </c>
      <c r="I11" s="43" t="s">
        <v>3</v>
      </c>
      <c r="J11" s="43" t="s">
        <v>3</v>
      </c>
      <c r="K11" s="43" t="s">
        <v>3</v>
      </c>
      <c r="L11" s="43" t="s">
        <v>3</v>
      </c>
      <c r="M11" s="43" t="s">
        <v>437</v>
      </c>
      <c r="N11" s="43" t="s">
        <v>438</v>
      </c>
      <c r="O11" s="43" t="s">
        <v>438</v>
      </c>
      <c r="P11" s="43" t="s">
        <v>438</v>
      </c>
      <c r="Q11" s="43" t="s">
        <v>437</v>
      </c>
      <c r="R11" s="43" t="s">
        <v>437</v>
      </c>
    </row>
    <row r="12" spans="1:20" ht="330" x14ac:dyDescent="0.25">
      <c r="A12" s="115" t="s">
        <v>453</v>
      </c>
      <c r="B12" s="115" t="s">
        <v>157</v>
      </c>
      <c r="C12" s="116" t="s">
        <v>140</v>
      </c>
      <c r="D12" s="116" t="s">
        <v>471</v>
      </c>
      <c r="E12" s="116" t="s">
        <v>415</v>
      </c>
      <c r="F12" s="116" t="s">
        <v>414</v>
      </c>
      <c r="G12" s="115" t="s">
        <v>3</v>
      </c>
      <c r="H12" s="115" t="s">
        <v>3</v>
      </c>
      <c r="I12" s="115" t="s">
        <v>3</v>
      </c>
      <c r="J12" s="115" t="s">
        <v>3</v>
      </c>
      <c r="K12" s="115" t="s">
        <v>3</v>
      </c>
      <c r="L12" s="115" t="s">
        <v>3</v>
      </c>
      <c r="M12" s="115" t="s">
        <v>437</v>
      </c>
      <c r="N12" s="115" t="s">
        <v>437</v>
      </c>
      <c r="O12" s="115" t="s">
        <v>437</v>
      </c>
      <c r="P12" s="115" t="s">
        <v>438</v>
      </c>
      <c r="Q12" s="115" t="s">
        <v>437</v>
      </c>
      <c r="R12" s="115" t="s">
        <v>437</v>
      </c>
    </row>
    <row r="13" spans="1:20" ht="409.5" x14ac:dyDescent="0.25">
      <c r="A13" s="43" t="s">
        <v>452</v>
      </c>
      <c r="B13" s="110" t="s">
        <v>158</v>
      </c>
      <c r="C13" s="111" t="s">
        <v>404</v>
      </c>
      <c r="D13" s="111" t="s">
        <v>472</v>
      </c>
      <c r="E13" s="111" t="s">
        <v>433</v>
      </c>
      <c r="F13" s="111" t="s">
        <v>434</v>
      </c>
      <c r="G13" s="43"/>
      <c r="H13" s="43"/>
      <c r="I13" s="43"/>
      <c r="J13" s="43"/>
      <c r="K13" s="43"/>
      <c r="L13" s="43" t="s">
        <v>3</v>
      </c>
      <c r="M13" s="43" t="s">
        <v>437</v>
      </c>
      <c r="N13" s="43" t="s">
        <v>438</v>
      </c>
      <c r="O13" s="43" t="s">
        <v>437</v>
      </c>
      <c r="P13" s="43" t="s">
        <v>438</v>
      </c>
      <c r="Q13" s="43" t="s">
        <v>438</v>
      </c>
      <c r="R13" s="43" t="s">
        <v>437</v>
      </c>
    </row>
    <row r="14" spans="1:20" ht="180" x14ac:dyDescent="0.25">
      <c r="A14" s="43" t="s">
        <v>451</v>
      </c>
      <c r="B14" s="110" t="s">
        <v>162</v>
      </c>
      <c r="C14" s="111" t="s">
        <v>145</v>
      </c>
      <c r="D14" s="111" t="s">
        <v>473</v>
      </c>
      <c r="E14" s="111" t="s">
        <v>417</v>
      </c>
      <c r="F14" s="111" t="s">
        <v>416</v>
      </c>
      <c r="G14" s="43" t="s">
        <v>3</v>
      </c>
      <c r="H14" s="43" t="s">
        <v>3</v>
      </c>
      <c r="I14" s="43" t="s">
        <v>3</v>
      </c>
      <c r="J14" s="43" t="s">
        <v>3</v>
      </c>
      <c r="K14" s="43" t="s">
        <v>3</v>
      </c>
      <c r="L14" s="43" t="s">
        <v>3</v>
      </c>
      <c r="M14" s="43" t="s">
        <v>437</v>
      </c>
      <c r="N14" s="43" t="s">
        <v>438</v>
      </c>
      <c r="O14" s="43" t="s">
        <v>437</v>
      </c>
      <c r="P14" s="43" t="s">
        <v>437</v>
      </c>
      <c r="Q14" s="43" t="s">
        <v>437</v>
      </c>
      <c r="R14" s="43" t="s">
        <v>437</v>
      </c>
    </row>
    <row r="15" spans="1:20" ht="409.5" x14ac:dyDescent="0.25">
      <c r="A15" s="43" t="s">
        <v>450</v>
      </c>
      <c r="B15" s="110" t="s">
        <v>355</v>
      </c>
      <c r="C15" s="111" t="s">
        <v>373</v>
      </c>
      <c r="D15" s="111" t="s">
        <v>474</v>
      </c>
      <c r="E15" s="111" t="s">
        <v>428</v>
      </c>
      <c r="F15" s="111" t="s">
        <v>399</v>
      </c>
      <c r="G15" s="43" t="s">
        <v>3</v>
      </c>
      <c r="H15" s="43" t="s">
        <v>3</v>
      </c>
      <c r="I15" s="43" t="s">
        <v>3</v>
      </c>
      <c r="J15" s="43" t="s">
        <v>3</v>
      </c>
      <c r="K15" s="43" t="s">
        <v>3</v>
      </c>
      <c r="L15" s="43" t="s">
        <v>3</v>
      </c>
      <c r="M15" s="43" t="s">
        <v>438</v>
      </c>
      <c r="N15" s="43" t="s">
        <v>437</v>
      </c>
      <c r="O15" s="43" t="s">
        <v>438</v>
      </c>
      <c r="P15" s="43" t="s">
        <v>438</v>
      </c>
      <c r="Q15" s="43" t="s">
        <v>438</v>
      </c>
      <c r="R15" s="43" t="s">
        <v>437</v>
      </c>
    </row>
    <row r="16" spans="1:20" ht="409.5" x14ac:dyDescent="0.25">
      <c r="A16" s="115" t="s">
        <v>449</v>
      </c>
      <c r="B16" s="115" t="s">
        <v>358</v>
      </c>
      <c r="C16" s="116" t="s">
        <v>377</v>
      </c>
      <c r="D16" s="116" t="s">
        <v>475</v>
      </c>
      <c r="E16" s="116" t="s">
        <v>429</v>
      </c>
      <c r="F16" s="116" t="s">
        <v>430</v>
      </c>
      <c r="G16" s="115" t="s">
        <v>3</v>
      </c>
      <c r="H16" s="115" t="s">
        <v>3</v>
      </c>
      <c r="I16" s="115" t="s">
        <v>3</v>
      </c>
      <c r="J16" s="115" t="s">
        <v>3</v>
      </c>
      <c r="K16" s="115" t="s">
        <v>3</v>
      </c>
      <c r="L16" s="115" t="s">
        <v>3</v>
      </c>
      <c r="M16" s="115" t="s">
        <v>437</v>
      </c>
      <c r="N16" s="115" t="s">
        <v>438</v>
      </c>
      <c r="O16" s="115" t="s">
        <v>438</v>
      </c>
      <c r="P16" s="115" t="s">
        <v>438</v>
      </c>
      <c r="Q16" s="115" t="s">
        <v>437</v>
      </c>
      <c r="R16" s="115" t="s">
        <v>437</v>
      </c>
    </row>
    <row r="17" spans="1:18" ht="409.5" x14ac:dyDescent="0.25">
      <c r="A17" s="43" t="s">
        <v>448</v>
      </c>
      <c r="B17" s="110" t="s">
        <v>360</v>
      </c>
      <c r="C17" s="111" t="s">
        <v>380</v>
      </c>
      <c r="D17" s="111" t="s">
        <v>476</v>
      </c>
      <c r="E17" s="111" t="s">
        <v>431</v>
      </c>
      <c r="F17" s="111" t="s">
        <v>400</v>
      </c>
      <c r="G17" s="43" t="s">
        <v>3</v>
      </c>
      <c r="H17" s="43" t="s">
        <v>3</v>
      </c>
      <c r="I17" s="43"/>
      <c r="J17" s="43" t="s">
        <v>3</v>
      </c>
      <c r="K17" s="43" t="s">
        <v>3</v>
      </c>
      <c r="L17" s="43" t="s">
        <v>3</v>
      </c>
      <c r="M17" s="43" t="s">
        <v>437</v>
      </c>
      <c r="N17" s="43" t="s">
        <v>437</v>
      </c>
      <c r="O17" s="43" t="s">
        <v>437</v>
      </c>
      <c r="P17" s="43" t="s">
        <v>438</v>
      </c>
      <c r="Q17" s="43" t="s">
        <v>438</v>
      </c>
      <c r="R17" s="43" t="s">
        <v>437</v>
      </c>
    </row>
    <row r="18" spans="1:18" ht="180" x14ac:dyDescent="0.25">
      <c r="A18" s="43" t="s">
        <v>447</v>
      </c>
      <c r="B18" s="110" t="s">
        <v>362</v>
      </c>
      <c r="C18" s="111" t="s">
        <v>383</v>
      </c>
      <c r="D18" s="111" t="s">
        <v>477</v>
      </c>
      <c r="E18" s="111" t="s">
        <v>405</v>
      </c>
      <c r="F18" s="112" t="s">
        <v>406</v>
      </c>
      <c r="G18" s="43" t="s">
        <v>3</v>
      </c>
      <c r="H18" s="43" t="s">
        <v>3</v>
      </c>
      <c r="I18" s="43" t="s">
        <v>3</v>
      </c>
      <c r="J18" s="43" t="s">
        <v>3</v>
      </c>
      <c r="K18" s="43" t="s">
        <v>3</v>
      </c>
      <c r="L18" s="43" t="s">
        <v>3</v>
      </c>
      <c r="M18" s="43" t="s">
        <v>437</v>
      </c>
      <c r="N18" s="43" t="s">
        <v>438</v>
      </c>
      <c r="O18" s="43" t="s">
        <v>437</v>
      </c>
      <c r="P18" s="43" t="s">
        <v>438</v>
      </c>
      <c r="Q18" s="43" t="s">
        <v>437</v>
      </c>
      <c r="R18" s="43" t="s">
        <v>437</v>
      </c>
    </row>
    <row r="19" spans="1:18" ht="150" x14ac:dyDescent="0.25">
      <c r="A19" s="43" t="s">
        <v>446</v>
      </c>
      <c r="B19" s="110" t="s">
        <v>366</v>
      </c>
      <c r="C19" s="111" t="s">
        <v>445</v>
      </c>
      <c r="D19" s="111" t="s">
        <v>478</v>
      </c>
      <c r="E19" s="111" t="s">
        <v>411</v>
      </c>
      <c r="F19" s="111" t="s">
        <v>410</v>
      </c>
      <c r="G19" s="43" t="s">
        <v>3</v>
      </c>
      <c r="H19" s="43" t="s">
        <v>3</v>
      </c>
      <c r="I19" s="43"/>
      <c r="J19" s="43" t="s">
        <v>3</v>
      </c>
      <c r="K19" s="43" t="s">
        <v>3</v>
      </c>
      <c r="L19" s="43" t="s">
        <v>3</v>
      </c>
      <c r="M19" s="43" t="s">
        <v>438</v>
      </c>
      <c r="N19" s="43" t="s">
        <v>438</v>
      </c>
      <c r="O19" s="43" t="s">
        <v>438</v>
      </c>
      <c r="P19" s="43" t="s">
        <v>438</v>
      </c>
      <c r="Q19" s="43" t="s">
        <v>438</v>
      </c>
      <c r="R19" s="43" t="s">
        <v>438</v>
      </c>
    </row>
    <row r="20" spans="1:18" ht="409.5" x14ac:dyDescent="0.25">
      <c r="A20" s="115" t="s">
        <v>444</v>
      </c>
      <c r="B20" s="115" t="s">
        <v>197</v>
      </c>
      <c r="C20" s="116" t="s">
        <v>485</v>
      </c>
      <c r="D20" s="116" t="s">
        <v>479</v>
      </c>
      <c r="E20" s="116" t="s">
        <v>409</v>
      </c>
      <c r="F20" s="116" t="s">
        <v>401</v>
      </c>
      <c r="G20" s="115" t="s">
        <v>3</v>
      </c>
      <c r="H20" s="115" t="s">
        <v>3</v>
      </c>
      <c r="I20" s="115" t="s">
        <v>3</v>
      </c>
      <c r="J20" s="115" t="s">
        <v>3</v>
      </c>
      <c r="K20" s="115" t="s">
        <v>3</v>
      </c>
      <c r="L20" s="115"/>
      <c r="M20" s="115" t="s">
        <v>437</v>
      </c>
      <c r="N20" s="115" t="s">
        <v>438</v>
      </c>
      <c r="O20" s="115" t="s">
        <v>438</v>
      </c>
      <c r="P20" s="115" t="s">
        <v>438</v>
      </c>
      <c r="Q20" s="115" t="s">
        <v>437</v>
      </c>
      <c r="R20" s="115" t="s">
        <v>437</v>
      </c>
    </row>
    <row r="21" spans="1:18" ht="135" x14ac:dyDescent="0.25">
      <c r="A21" s="115" t="s">
        <v>443</v>
      </c>
      <c r="B21" s="115" t="s">
        <v>248</v>
      </c>
      <c r="C21" s="117" t="s">
        <v>418</v>
      </c>
      <c r="D21" s="116" t="s">
        <v>480</v>
      </c>
      <c r="E21" s="116" t="s">
        <v>419</v>
      </c>
      <c r="F21" s="118" t="s">
        <v>420</v>
      </c>
      <c r="G21" s="115"/>
      <c r="H21" s="115" t="s">
        <v>3</v>
      </c>
      <c r="I21" s="115"/>
      <c r="J21" s="115"/>
      <c r="K21" s="115" t="s">
        <v>3</v>
      </c>
      <c r="L21" s="115"/>
      <c r="M21" s="115" t="s">
        <v>437</v>
      </c>
      <c r="N21" s="115" t="s">
        <v>438</v>
      </c>
      <c r="O21" s="115" t="s">
        <v>437</v>
      </c>
      <c r="P21" s="115" t="s">
        <v>438</v>
      </c>
      <c r="Q21" s="115" t="s">
        <v>438</v>
      </c>
      <c r="R21" s="115" t="s">
        <v>437</v>
      </c>
    </row>
    <row r="22" spans="1:18" ht="409.5" x14ac:dyDescent="0.25">
      <c r="A22" s="43" t="s">
        <v>442</v>
      </c>
      <c r="B22" s="110" t="s">
        <v>279</v>
      </c>
      <c r="C22" s="111" t="s">
        <v>281</v>
      </c>
      <c r="D22" s="111" t="s">
        <v>481</v>
      </c>
      <c r="E22" s="111" t="s">
        <v>426</v>
      </c>
      <c r="F22" s="111" t="s">
        <v>402</v>
      </c>
      <c r="G22" s="43" t="s">
        <v>3</v>
      </c>
      <c r="H22" s="43" t="s">
        <v>3</v>
      </c>
      <c r="I22" s="43"/>
      <c r="J22" s="43" t="s">
        <v>3</v>
      </c>
      <c r="K22" s="43" t="s">
        <v>3</v>
      </c>
      <c r="L22" s="43" t="s">
        <v>3</v>
      </c>
      <c r="M22" s="43" t="s">
        <v>437</v>
      </c>
      <c r="N22" s="43" t="s">
        <v>438</v>
      </c>
      <c r="O22" s="43" t="s">
        <v>437</v>
      </c>
      <c r="P22" s="43" t="s">
        <v>438</v>
      </c>
      <c r="Q22" s="43" t="s">
        <v>437</v>
      </c>
      <c r="R22" s="43" t="s">
        <v>437</v>
      </c>
    </row>
    <row r="23" spans="1:18" ht="409.5" x14ac:dyDescent="0.25">
      <c r="A23" s="43" t="s">
        <v>441</v>
      </c>
      <c r="B23" s="110" t="s">
        <v>291</v>
      </c>
      <c r="C23" s="111" t="s">
        <v>286</v>
      </c>
      <c r="D23" s="111" t="s">
        <v>482</v>
      </c>
      <c r="E23" s="111" t="s">
        <v>422</v>
      </c>
      <c r="F23" s="111" t="s">
        <v>421</v>
      </c>
      <c r="G23" s="43" t="s">
        <v>3</v>
      </c>
      <c r="H23" s="43" t="s">
        <v>3</v>
      </c>
      <c r="I23" s="43"/>
      <c r="J23" s="43" t="s">
        <v>3</v>
      </c>
      <c r="K23" s="43" t="s">
        <v>3</v>
      </c>
      <c r="L23" s="43" t="s">
        <v>3</v>
      </c>
      <c r="M23" s="43" t="s">
        <v>437</v>
      </c>
      <c r="N23" s="43" t="s">
        <v>437</v>
      </c>
      <c r="O23" s="43" t="s">
        <v>437</v>
      </c>
      <c r="P23" s="43" t="s">
        <v>438</v>
      </c>
      <c r="Q23" s="43" t="s">
        <v>438</v>
      </c>
      <c r="R23" s="43" t="s">
        <v>437</v>
      </c>
    </row>
    <row r="24" spans="1:18" ht="255" x14ac:dyDescent="0.25">
      <c r="A24" s="115" t="s">
        <v>440</v>
      </c>
      <c r="B24" s="115" t="s">
        <v>292</v>
      </c>
      <c r="C24" s="116" t="s">
        <v>486</v>
      </c>
      <c r="D24" s="116" t="s">
        <v>483</v>
      </c>
      <c r="E24" s="116" t="s">
        <v>424</v>
      </c>
      <c r="F24" s="116" t="s">
        <v>423</v>
      </c>
      <c r="G24" s="115"/>
      <c r="H24" s="115" t="s">
        <v>3</v>
      </c>
      <c r="I24" s="115"/>
      <c r="J24" s="115"/>
      <c r="K24" s="115"/>
      <c r="L24" s="115" t="s">
        <v>3</v>
      </c>
      <c r="M24" s="115" t="s">
        <v>437</v>
      </c>
      <c r="N24" s="115" t="s">
        <v>438</v>
      </c>
      <c r="O24" s="115" t="s">
        <v>437</v>
      </c>
      <c r="P24" s="115" t="s">
        <v>438</v>
      </c>
      <c r="Q24" s="115" t="s">
        <v>437</v>
      </c>
      <c r="R24" s="115" t="s">
        <v>437</v>
      </c>
    </row>
    <row r="25" spans="1:18" ht="409.5" x14ac:dyDescent="0.25">
      <c r="A25" s="43" t="s">
        <v>439</v>
      </c>
      <c r="B25" s="110" t="s">
        <v>293</v>
      </c>
      <c r="C25" s="111" t="s">
        <v>394</v>
      </c>
      <c r="D25" s="111" t="s">
        <v>484</v>
      </c>
      <c r="E25" s="111" t="s">
        <v>425</v>
      </c>
      <c r="F25" s="111" t="s">
        <v>403</v>
      </c>
      <c r="G25" s="43" t="s">
        <v>3</v>
      </c>
      <c r="H25" s="43" t="s">
        <v>3</v>
      </c>
      <c r="I25" s="43"/>
      <c r="J25" s="43" t="s">
        <v>3</v>
      </c>
      <c r="K25" s="43" t="s">
        <v>3</v>
      </c>
      <c r="L25" s="43" t="s">
        <v>3</v>
      </c>
      <c r="M25" s="43" t="s">
        <v>437</v>
      </c>
      <c r="N25" s="43" t="s">
        <v>437</v>
      </c>
      <c r="O25" s="43" t="s">
        <v>437</v>
      </c>
      <c r="P25" s="43" t="s">
        <v>438</v>
      </c>
      <c r="Q25" s="43" t="s">
        <v>437</v>
      </c>
      <c r="R25" s="43" t="s">
        <v>437</v>
      </c>
    </row>
  </sheetData>
  <mergeCells count="5">
    <mergeCell ref="A7:A8"/>
    <mergeCell ref="B7:B8"/>
    <mergeCell ref="C7:F7"/>
    <mergeCell ref="G7:L7"/>
    <mergeCell ref="M7:R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SLR</vt:lpstr>
      <vt:lpstr>Konzeptmatrix (ScienceDirect)</vt:lpstr>
      <vt:lpstr>Konzeptmatrix (IEEE Xplore)</vt:lpstr>
      <vt:lpstr>Konzeptmatrix (WISO)</vt:lpstr>
      <vt:lpstr>Analyse von 17 Modellfabriken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Deike Gliem</dc:creator>
  <cp:lastModifiedBy>Deike.Gliem.okn</cp:lastModifiedBy>
  <dcterms:created xsi:type="dcterms:W3CDTF">2024-01-17T09:39:47Z</dcterms:created>
  <dcterms:modified xsi:type="dcterms:W3CDTF">2026-02-06T19:37:34Z</dcterms:modified>
</cp:coreProperties>
</file>