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d\Documents\1_UniKassel\SYMOBIO2\Paper2\"/>
    </mc:Choice>
  </mc:AlternateContent>
  <xr:revisionPtr revIDLastSave="0" documentId="13_ncr:1_{F74809E9-A240-457E-AE16-E55EB3200730}" xr6:coauthVersionLast="36" xr6:coauthVersionMax="36" xr10:uidLastSave="{00000000-0000-0000-0000-000000000000}"/>
  <bookViews>
    <workbookView xWindow="0" yWindow="0" windowWidth="19200" windowHeight="6810" xr2:uid="{2E96677E-4600-4A09-B6E7-2A49E838CEFA}"/>
  </bookViews>
  <sheets>
    <sheet name="Maize-silage-attribution" sheetId="2" r:id="rId1"/>
    <sheet name="Graphs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18" i="2" l="1"/>
  <c r="BA30" i="2"/>
  <c r="AU16" i="2"/>
  <c r="BA16" i="2" s="1"/>
  <c r="AU17" i="2"/>
  <c r="BA17" i="2" s="1"/>
  <c r="AU18" i="2"/>
  <c r="AU19" i="2"/>
  <c r="BA19" i="2" s="1"/>
  <c r="BM19" i="2" s="1"/>
  <c r="AU20" i="2"/>
  <c r="BA20" i="2" s="1"/>
  <c r="AU21" i="2"/>
  <c r="BA21" i="2" s="1"/>
  <c r="AU22" i="2"/>
  <c r="BA22" i="2" s="1"/>
  <c r="AU23" i="2"/>
  <c r="BA23" i="2" s="1"/>
  <c r="BM23" i="2" s="1"/>
  <c r="J8" i="4" s="1"/>
  <c r="AU24" i="2"/>
  <c r="BA24" i="2" s="1"/>
  <c r="AU25" i="2"/>
  <c r="BA25" i="2" s="1"/>
  <c r="AU26" i="2"/>
  <c r="BA26" i="2" s="1"/>
  <c r="AU27" i="2"/>
  <c r="BA27" i="2" s="1"/>
  <c r="BM27" i="2" s="1"/>
  <c r="J12" i="4" s="1"/>
  <c r="AU28" i="2"/>
  <c r="BA28" i="2" s="1"/>
  <c r="AU29" i="2"/>
  <c r="BA29" i="2" s="1"/>
  <c r="AU30" i="2"/>
  <c r="AU31" i="2"/>
  <c r="BA31" i="2" s="1"/>
  <c r="BM31" i="2" s="1"/>
  <c r="J16" i="4" s="1"/>
  <c r="AU15" i="2"/>
  <c r="U15" i="2"/>
  <c r="V15" i="2"/>
  <c r="W15" i="2"/>
  <c r="X15" i="2"/>
  <c r="Y15" i="2"/>
  <c r="Z15" i="2"/>
  <c r="U16" i="2"/>
  <c r="V16" i="2"/>
  <c r="W16" i="2"/>
  <c r="X16" i="2"/>
  <c r="Y16" i="2"/>
  <c r="Z16" i="2"/>
  <c r="U17" i="2"/>
  <c r="V17" i="2"/>
  <c r="W17" i="2"/>
  <c r="X17" i="2"/>
  <c r="Y17" i="2"/>
  <c r="Z17" i="2"/>
  <c r="U18" i="2"/>
  <c r="V18" i="2"/>
  <c r="W18" i="2"/>
  <c r="X18" i="2"/>
  <c r="Y18" i="2"/>
  <c r="Z18" i="2"/>
  <c r="U19" i="2"/>
  <c r="V19" i="2"/>
  <c r="W19" i="2"/>
  <c r="X19" i="2"/>
  <c r="Y19" i="2"/>
  <c r="Z19" i="2"/>
  <c r="U20" i="2"/>
  <c r="V20" i="2"/>
  <c r="W20" i="2"/>
  <c r="X20" i="2"/>
  <c r="Y20" i="2"/>
  <c r="Z20" i="2"/>
  <c r="U21" i="2"/>
  <c r="V21" i="2"/>
  <c r="W21" i="2"/>
  <c r="X21" i="2"/>
  <c r="Y21" i="2"/>
  <c r="Z21" i="2"/>
  <c r="U22" i="2"/>
  <c r="V22" i="2"/>
  <c r="W22" i="2"/>
  <c r="X22" i="2"/>
  <c r="Y22" i="2"/>
  <c r="Z22" i="2"/>
  <c r="U23" i="2"/>
  <c r="V23" i="2"/>
  <c r="W23" i="2"/>
  <c r="X23" i="2"/>
  <c r="Y23" i="2"/>
  <c r="Z23" i="2"/>
  <c r="U24" i="2"/>
  <c r="V24" i="2"/>
  <c r="W24" i="2"/>
  <c r="X24" i="2"/>
  <c r="Y24" i="2"/>
  <c r="Z24" i="2"/>
  <c r="U25" i="2"/>
  <c r="V25" i="2"/>
  <c r="W25" i="2"/>
  <c r="X25" i="2"/>
  <c r="Y25" i="2"/>
  <c r="Z25" i="2"/>
  <c r="U26" i="2"/>
  <c r="V26" i="2"/>
  <c r="W26" i="2"/>
  <c r="X26" i="2"/>
  <c r="Y26" i="2"/>
  <c r="Z26" i="2"/>
  <c r="U27" i="2"/>
  <c r="V27" i="2"/>
  <c r="W27" i="2"/>
  <c r="X27" i="2"/>
  <c r="Y27" i="2"/>
  <c r="Z27" i="2"/>
  <c r="U28" i="2"/>
  <c r="V28" i="2"/>
  <c r="W28" i="2"/>
  <c r="X28" i="2"/>
  <c r="Y28" i="2"/>
  <c r="Z28" i="2"/>
  <c r="U29" i="2"/>
  <c r="V29" i="2"/>
  <c r="W29" i="2"/>
  <c r="X29" i="2"/>
  <c r="Y29" i="2"/>
  <c r="Z29" i="2"/>
  <c r="U30" i="2"/>
  <c r="V30" i="2"/>
  <c r="W30" i="2"/>
  <c r="X30" i="2"/>
  <c r="Y30" i="2"/>
  <c r="Z30" i="2"/>
  <c r="U31" i="2"/>
  <c r="V31" i="2"/>
  <c r="W31" i="2"/>
  <c r="X31" i="2"/>
  <c r="Y31" i="2"/>
  <c r="Z31" i="2"/>
  <c r="V14" i="2"/>
  <c r="W14" i="2"/>
  <c r="X14" i="2"/>
  <c r="Y14" i="2"/>
  <c r="Z14" i="2"/>
  <c r="U14" i="2"/>
  <c r="BG19" i="2" l="1"/>
  <c r="BM24" i="2"/>
  <c r="J9" i="4" s="1"/>
  <c r="BG24" i="2"/>
  <c r="C9" i="4" s="1"/>
  <c r="BG30" i="2"/>
  <c r="C15" i="4" s="1"/>
  <c r="BM30" i="2"/>
  <c r="J15" i="4" s="1"/>
  <c r="BG31" i="2"/>
  <c r="C16" i="4" s="1"/>
  <c r="BM16" i="2"/>
  <c r="BG16" i="2"/>
  <c r="BM21" i="2"/>
  <c r="J6" i="4" s="1"/>
  <c r="BG21" i="2"/>
  <c r="C6" i="4" s="1"/>
  <c r="BM20" i="2"/>
  <c r="J5" i="4" s="1"/>
  <c r="BG20" i="2"/>
  <c r="C5" i="4" s="1"/>
  <c r="BG22" i="2"/>
  <c r="C7" i="4" s="1"/>
  <c r="BM22" i="2"/>
  <c r="J7" i="4" s="1"/>
  <c r="BG23" i="2"/>
  <c r="C8" i="4" s="1"/>
  <c r="AW29" i="2"/>
  <c r="BC29" i="2" s="1"/>
  <c r="BM18" i="2"/>
  <c r="BG18" i="2"/>
  <c r="AV24" i="2"/>
  <c r="BB24" i="2" s="1"/>
  <c r="BM29" i="2"/>
  <c r="J14" i="4" s="1"/>
  <c r="BG29" i="2"/>
  <c r="C14" i="4" s="1"/>
  <c r="AW15" i="2"/>
  <c r="BC15" i="2" s="1"/>
  <c r="AV31" i="2"/>
  <c r="BB31" i="2" s="1"/>
  <c r="BA15" i="2"/>
  <c r="AU14" i="2"/>
  <c r="BM26" i="2"/>
  <c r="J11" i="4" s="1"/>
  <c r="BG26" i="2"/>
  <c r="C11" i="4" s="1"/>
  <c r="BM28" i="2"/>
  <c r="J13" i="4" s="1"/>
  <c r="BG28" i="2"/>
  <c r="C13" i="4" s="1"/>
  <c r="AX21" i="2"/>
  <c r="BD21" i="2" s="1"/>
  <c r="BG25" i="2"/>
  <c r="C10" i="4" s="1"/>
  <c r="BM25" i="2"/>
  <c r="J10" i="4" s="1"/>
  <c r="BG17" i="2"/>
  <c r="BM17" i="2"/>
  <c r="BG27" i="2"/>
  <c r="C12" i="4" s="1"/>
  <c r="AC14" i="2"/>
  <c r="AD14" i="2"/>
  <c r="AE14" i="2"/>
  <c r="AF14" i="2"/>
  <c r="AG14" i="2"/>
  <c r="AC15" i="2"/>
  <c r="AD15" i="2"/>
  <c r="AE15" i="2"/>
  <c r="AF15" i="2"/>
  <c r="AG15" i="2"/>
  <c r="AC16" i="2"/>
  <c r="AD16" i="2"/>
  <c r="AE16" i="2"/>
  <c r="AF16" i="2"/>
  <c r="AG16" i="2"/>
  <c r="AC17" i="2"/>
  <c r="AD17" i="2"/>
  <c r="AE17" i="2"/>
  <c r="AF17" i="2"/>
  <c r="AG17" i="2"/>
  <c r="AC18" i="2"/>
  <c r="AD18" i="2"/>
  <c r="AE18" i="2"/>
  <c r="AF18" i="2"/>
  <c r="AG18" i="2"/>
  <c r="AC19" i="2"/>
  <c r="AD19" i="2"/>
  <c r="AE19" i="2"/>
  <c r="AF19" i="2"/>
  <c r="AG19" i="2"/>
  <c r="AC20" i="2"/>
  <c r="AD20" i="2"/>
  <c r="AE20" i="2"/>
  <c r="AF20" i="2"/>
  <c r="AG20" i="2"/>
  <c r="AC21" i="2"/>
  <c r="AD21" i="2"/>
  <c r="AE21" i="2"/>
  <c r="AF21" i="2"/>
  <c r="AG21" i="2"/>
  <c r="AC22" i="2"/>
  <c r="AD22" i="2"/>
  <c r="AE22" i="2"/>
  <c r="AF22" i="2"/>
  <c r="AG22" i="2"/>
  <c r="AC23" i="2"/>
  <c r="AD23" i="2"/>
  <c r="AE23" i="2"/>
  <c r="AF23" i="2"/>
  <c r="AG23" i="2"/>
  <c r="AC24" i="2"/>
  <c r="AD24" i="2"/>
  <c r="AE24" i="2"/>
  <c r="AF24" i="2"/>
  <c r="AG24" i="2"/>
  <c r="AC25" i="2"/>
  <c r="AD25" i="2"/>
  <c r="AE25" i="2"/>
  <c r="AF25" i="2"/>
  <c r="AG25" i="2"/>
  <c r="AC26" i="2"/>
  <c r="AD26" i="2"/>
  <c r="AE26" i="2"/>
  <c r="AF26" i="2"/>
  <c r="AG26" i="2"/>
  <c r="AC27" i="2"/>
  <c r="AD27" i="2"/>
  <c r="AE27" i="2"/>
  <c r="AF27" i="2"/>
  <c r="AG27" i="2"/>
  <c r="AC28" i="2"/>
  <c r="AD28" i="2"/>
  <c r="AE28" i="2"/>
  <c r="AF28" i="2"/>
  <c r="AG28" i="2"/>
  <c r="AC29" i="2"/>
  <c r="AD29" i="2"/>
  <c r="AE29" i="2"/>
  <c r="AF29" i="2"/>
  <c r="AG29" i="2"/>
  <c r="AC30" i="2"/>
  <c r="AD30" i="2"/>
  <c r="AE30" i="2"/>
  <c r="AF30" i="2"/>
  <c r="AG30" i="2"/>
  <c r="AC31" i="2"/>
  <c r="AD31" i="2"/>
  <c r="AE31" i="2"/>
  <c r="AF31" i="2"/>
  <c r="AG31" i="2"/>
  <c r="AB15" i="2"/>
  <c r="AX15" i="2" s="1"/>
  <c r="BD15" i="2" s="1"/>
  <c r="AB16" i="2"/>
  <c r="AX16" i="2" s="1"/>
  <c r="BD16" i="2" s="1"/>
  <c r="AB17" i="2"/>
  <c r="AB18" i="2"/>
  <c r="AX18" i="2" s="1"/>
  <c r="BD18" i="2" s="1"/>
  <c r="AB19" i="2"/>
  <c r="AW19" i="2" s="1"/>
  <c r="BC19" i="2" s="1"/>
  <c r="AB20" i="2"/>
  <c r="AX20" i="2" s="1"/>
  <c r="BD20" i="2" s="1"/>
  <c r="AB21" i="2"/>
  <c r="AW21" i="2" s="1"/>
  <c r="BC21" i="2" s="1"/>
  <c r="AB22" i="2"/>
  <c r="AX22" i="2" s="1"/>
  <c r="BD22" i="2" s="1"/>
  <c r="AB23" i="2"/>
  <c r="AW23" i="2" s="1"/>
  <c r="BC23" i="2" s="1"/>
  <c r="AB24" i="2"/>
  <c r="AX24" i="2" s="1"/>
  <c r="BD24" i="2" s="1"/>
  <c r="AB25" i="2"/>
  <c r="AX25" i="2" s="1"/>
  <c r="BD25" i="2" s="1"/>
  <c r="AB26" i="2"/>
  <c r="AX26" i="2" s="1"/>
  <c r="BD26" i="2" s="1"/>
  <c r="AB27" i="2"/>
  <c r="AY27" i="2" s="1"/>
  <c r="BE27" i="2" s="1"/>
  <c r="AB28" i="2"/>
  <c r="AX28" i="2" s="1"/>
  <c r="BD28" i="2" s="1"/>
  <c r="AB29" i="2"/>
  <c r="AX29" i="2" s="1"/>
  <c r="BD29" i="2" s="1"/>
  <c r="AB30" i="2"/>
  <c r="AX30" i="2" s="1"/>
  <c r="BD30" i="2" s="1"/>
  <c r="AB31" i="2"/>
  <c r="AW31" i="2" s="1"/>
  <c r="BC31" i="2" s="1"/>
  <c r="AB14" i="2"/>
  <c r="AW27" i="2" l="1"/>
  <c r="BC27" i="2" s="1"/>
  <c r="BO27" i="2" s="1"/>
  <c r="L12" i="4" s="1"/>
  <c r="AY28" i="2"/>
  <c r="BE28" i="2" s="1"/>
  <c r="BQ28" i="2" s="1"/>
  <c r="N13" i="4" s="1"/>
  <c r="AV15" i="2"/>
  <c r="BB15" i="2" s="1"/>
  <c r="AY15" i="2"/>
  <c r="BE15" i="2" s="1"/>
  <c r="AW16" i="2"/>
  <c r="BC16" i="2" s="1"/>
  <c r="AY31" i="2"/>
  <c r="BE31" i="2" s="1"/>
  <c r="BQ31" i="2" s="1"/>
  <c r="N16" i="4" s="1"/>
  <c r="AW20" i="2"/>
  <c r="BC20" i="2" s="1"/>
  <c r="BQ27" i="2"/>
  <c r="N12" i="4" s="1"/>
  <c r="BK27" i="2"/>
  <c r="G12" i="4" s="1"/>
  <c r="BI31" i="2"/>
  <c r="E16" i="4" s="1"/>
  <c r="BO31" i="2"/>
  <c r="L16" i="4" s="1"/>
  <c r="BI23" i="2"/>
  <c r="E8" i="4" s="1"/>
  <c r="BO23" i="2"/>
  <c r="L8" i="4" s="1"/>
  <c r="BP29" i="2"/>
  <c r="M14" i="4" s="1"/>
  <c r="BJ29" i="2"/>
  <c r="F14" i="4" s="1"/>
  <c r="BO21" i="2"/>
  <c r="L6" i="4" s="1"/>
  <c r="BI21" i="2"/>
  <c r="E6" i="4" s="1"/>
  <c r="BP30" i="2"/>
  <c r="M15" i="4" s="1"/>
  <c r="BJ30" i="2"/>
  <c r="F15" i="4" s="1"/>
  <c r="BN31" i="2"/>
  <c r="K16" i="4" s="1"/>
  <c r="BH31" i="2"/>
  <c r="D16" i="4" s="1"/>
  <c r="BO16" i="2"/>
  <c r="BI16" i="2"/>
  <c r="BI15" i="2"/>
  <c r="BO15" i="2"/>
  <c r="AY30" i="2"/>
  <c r="BE30" i="2" s="1"/>
  <c r="BQ15" i="2"/>
  <c r="BK15" i="2"/>
  <c r="BK31" i="2"/>
  <c r="G16" i="4" s="1"/>
  <c r="BP28" i="2"/>
  <c r="M13" i="4" s="1"/>
  <c r="BJ28" i="2"/>
  <c r="F13" i="4" s="1"/>
  <c r="BP20" i="2"/>
  <c r="M5" i="4" s="1"/>
  <c r="BJ20" i="2"/>
  <c r="F5" i="4" s="1"/>
  <c r="AX19" i="2"/>
  <c r="AV19" i="2"/>
  <c r="BB19" i="2" s="1"/>
  <c r="AV22" i="2"/>
  <c r="BB22" i="2" s="1"/>
  <c r="AW18" i="2"/>
  <c r="BP26" i="2"/>
  <c r="M11" i="4" s="1"/>
  <c r="BJ26" i="2"/>
  <c r="F11" i="4" s="1"/>
  <c r="AV23" i="2"/>
  <c r="BB23" i="2" s="1"/>
  <c r="AV30" i="2"/>
  <c r="BB30" i="2" s="1"/>
  <c r="AV20" i="2"/>
  <c r="BB20" i="2" s="1"/>
  <c r="AW22" i="2"/>
  <c r="BC22" i="2" s="1"/>
  <c r="BN24" i="2"/>
  <c r="K9" i="4" s="1"/>
  <c r="BH24" i="2"/>
  <c r="D9" i="4" s="1"/>
  <c r="BO29" i="2"/>
  <c r="L14" i="4" s="1"/>
  <c r="BI29" i="2"/>
  <c r="E14" i="4" s="1"/>
  <c r="BP25" i="2"/>
  <c r="M10" i="4" s="1"/>
  <c r="BJ25" i="2"/>
  <c r="F10" i="4" s="1"/>
  <c r="BI20" i="2"/>
  <c r="E5" i="4" s="1"/>
  <c r="BO20" i="2"/>
  <c r="L5" i="4" s="1"/>
  <c r="BJ18" i="2"/>
  <c r="BP18" i="2"/>
  <c r="AV17" i="2"/>
  <c r="BB17" i="2" s="1"/>
  <c r="AY17" i="2"/>
  <c r="BE17" i="2" s="1"/>
  <c r="AV18" i="2"/>
  <c r="BB18" i="2" s="1"/>
  <c r="BM15" i="2"/>
  <c r="BA14" i="2"/>
  <c r="BG15" i="2"/>
  <c r="AW24" i="2"/>
  <c r="BC24" i="2" s="1"/>
  <c r="AX23" i="2"/>
  <c r="BD23" i="2" s="1"/>
  <c r="AY26" i="2"/>
  <c r="BE26" i="2" s="1"/>
  <c r="AY23" i="2"/>
  <c r="BE23" i="2" s="1"/>
  <c r="AV28" i="2"/>
  <c r="BB28" i="2" s="1"/>
  <c r="AW30" i="2"/>
  <c r="BC30" i="2" s="1"/>
  <c r="AY29" i="2"/>
  <c r="BE29" i="2" s="1"/>
  <c r="AV29" i="2"/>
  <c r="BB29" i="2" s="1"/>
  <c r="AY19" i="2"/>
  <c r="BE19" i="2" s="1"/>
  <c r="BP24" i="2"/>
  <c r="M9" i="4" s="1"/>
  <c r="BJ24" i="2"/>
  <c r="F9" i="4" s="1"/>
  <c r="BP16" i="2"/>
  <c r="BJ16" i="2"/>
  <c r="AY20" i="2"/>
  <c r="AY18" i="2"/>
  <c r="BE18" i="2" s="1"/>
  <c r="AV27" i="2"/>
  <c r="BB27" i="2" s="1"/>
  <c r="AX31" i="2"/>
  <c r="BD31" i="2" s="1"/>
  <c r="AV16" i="2"/>
  <c r="BB16" i="2" s="1"/>
  <c r="AY16" i="2"/>
  <c r="BE16" i="2" s="1"/>
  <c r="AW26" i="2"/>
  <c r="BC26" i="2" s="1"/>
  <c r="BP22" i="2"/>
  <c r="M7" i="4" s="1"/>
  <c r="BJ22" i="2"/>
  <c r="F7" i="4" s="1"/>
  <c r="BP21" i="2"/>
  <c r="M6" i="4" s="1"/>
  <c r="BJ21" i="2"/>
  <c r="F6" i="4" s="1"/>
  <c r="AV21" i="2"/>
  <c r="BB21" i="2" s="1"/>
  <c r="AY21" i="2"/>
  <c r="BE21" i="2" s="1"/>
  <c r="BO19" i="2"/>
  <c r="BI19" i="2"/>
  <c r="AX27" i="2"/>
  <c r="BD27" i="2" s="1"/>
  <c r="AY25" i="2"/>
  <c r="BE25" i="2" s="1"/>
  <c r="AV25" i="2"/>
  <c r="BB25" i="2" s="1"/>
  <c r="BJ15" i="2"/>
  <c r="BP15" i="2"/>
  <c r="AX17" i="2"/>
  <c r="BD17" i="2" s="1"/>
  <c r="AV26" i="2"/>
  <c r="BB26" i="2" s="1"/>
  <c r="AW25" i="2"/>
  <c r="BC25" i="2" s="1"/>
  <c r="AW28" i="2"/>
  <c r="BC28" i="2" s="1"/>
  <c r="AW17" i="2"/>
  <c r="BC17" i="2" s="1"/>
  <c r="AY22" i="2"/>
  <c r="BE22" i="2" s="1"/>
  <c r="AY24" i="2"/>
  <c r="BE24" i="2" s="1"/>
  <c r="BK28" i="2" l="1"/>
  <c r="G13" i="4" s="1"/>
  <c r="BI27" i="2"/>
  <c r="E12" i="4" s="1"/>
  <c r="BO25" i="2"/>
  <c r="L10" i="4" s="1"/>
  <c r="BI25" i="2"/>
  <c r="E10" i="4" s="1"/>
  <c r="BK18" i="2"/>
  <c r="BQ18" i="2"/>
  <c r="BH17" i="2"/>
  <c r="BN17" i="2"/>
  <c r="BP17" i="2"/>
  <c r="BJ17" i="2"/>
  <c r="BK29" i="2"/>
  <c r="G14" i="4" s="1"/>
  <c r="BQ29" i="2"/>
  <c r="N14" i="4" s="1"/>
  <c r="BO24" i="2"/>
  <c r="L9" i="4" s="1"/>
  <c r="BI24" i="2"/>
  <c r="E9" i="4" s="1"/>
  <c r="BN22" i="2"/>
  <c r="K7" i="4" s="1"/>
  <c r="BH22" i="2"/>
  <c r="D7" i="4" s="1"/>
  <c r="BI28" i="2"/>
  <c r="E13" i="4" s="1"/>
  <c r="BO28" i="2"/>
  <c r="L13" i="4" s="1"/>
  <c r="BQ23" i="2"/>
  <c r="N8" i="4" s="1"/>
  <c r="BK23" i="2"/>
  <c r="G8" i="4" s="1"/>
  <c r="BK26" i="2"/>
  <c r="G11" i="4" s="1"/>
  <c r="BQ26" i="2"/>
  <c r="N11" i="4" s="1"/>
  <c r="BK21" i="2"/>
  <c r="G6" i="4" s="1"/>
  <c r="BQ21" i="2"/>
  <c r="N6" i="4" s="1"/>
  <c r="BO26" i="2"/>
  <c r="L11" i="4" s="1"/>
  <c r="BI26" i="2"/>
  <c r="E11" i="4" s="1"/>
  <c r="BO30" i="2"/>
  <c r="L15" i="4" s="1"/>
  <c r="BI30" i="2"/>
  <c r="E15" i="4" s="1"/>
  <c r="BO22" i="2"/>
  <c r="L7" i="4" s="1"/>
  <c r="BI22" i="2"/>
  <c r="E7" i="4" s="1"/>
  <c r="BN19" i="2"/>
  <c r="BH19" i="2"/>
  <c r="BN21" i="2"/>
  <c r="K6" i="4" s="1"/>
  <c r="BH21" i="2"/>
  <c r="D6" i="4" s="1"/>
  <c r="AV14" i="2"/>
  <c r="AX14" i="2"/>
  <c r="BD19" i="2"/>
  <c r="BN30" i="2"/>
  <c r="K15" i="4" s="1"/>
  <c r="BH30" i="2"/>
  <c r="D15" i="4" s="1"/>
  <c r="BQ25" i="2"/>
  <c r="N10" i="4" s="1"/>
  <c r="BK25" i="2"/>
  <c r="G10" i="4" s="1"/>
  <c r="BQ17" i="2"/>
  <c r="BK17" i="2"/>
  <c r="BQ24" i="2"/>
  <c r="N9" i="4" s="1"/>
  <c r="BK24" i="2"/>
  <c r="G9" i="4" s="1"/>
  <c r="BQ16" i="2"/>
  <c r="BK16" i="2"/>
  <c r="BM14" i="2"/>
  <c r="J4" i="4" s="1"/>
  <c r="BG14" i="2"/>
  <c r="C4" i="4" s="1"/>
  <c r="BH20" i="2"/>
  <c r="D5" i="4" s="1"/>
  <c r="BN20" i="2"/>
  <c r="K5" i="4" s="1"/>
  <c r="BQ22" i="2"/>
  <c r="N7" i="4" s="1"/>
  <c r="BK22" i="2"/>
  <c r="G7" i="4" s="1"/>
  <c r="BN16" i="2"/>
  <c r="BH16" i="2"/>
  <c r="BB14" i="2"/>
  <c r="BN15" i="2"/>
  <c r="BH15" i="2"/>
  <c r="BO17" i="2"/>
  <c r="BI17" i="2"/>
  <c r="BH25" i="2"/>
  <c r="D10" i="4" s="1"/>
  <c r="BN25" i="2"/>
  <c r="K10" i="4" s="1"/>
  <c r="BJ31" i="2"/>
  <c r="F16" i="4" s="1"/>
  <c r="BP31" i="2"/>
  <c r="M16" i="4" s="1"/>
  <c r="BQ19" i="2"/>
  <c r="BK19" i="2"/>
  <c r="BH28" i="2"/>
  <c r="D13" i="4" s="1"/>
  <c r="BN28" i="2"/>
  <c r="K13" i="4" s="1"/>
  <c r="BN18" i="2"/>
  <c r="BH18" i="2"/>
  <c r="BN23" i="2"/>
  <c r="K8" i="4" s="1"/>
  <c r="BH23" i="2"/>
  <c r="D8" i="4" s="1"/>
  <c r="BQ30" i="2"/>
  <c r="N15" i="4" s="1"/>
  <c r="BK30" i="2"/>
  <c r="G15" i="4" s="1"/>
  <c r="BN27" i="2"/>
  <c r="K12" i="4" s="1"/>
  <c r="BH27" i="2"/>
  <c r="D12" i="4" s="1"/>
  <c r="BP27" i="2"/>
  <c r="M12" i="4" s="1"/>
  <c r="BJ27" i="2"/>
  <c r="F12" i="4" s="1"/>
  <c r="BN26" i="2"/>
  <c r="K11" i="4" s="1"/>
  <c r="BH26" i="2"/>
  <c r="D11" i="4" s="1"/>
  <c r="AY14" i="2"/>
  <c r="BE20" i="2"/>
  <c r="BN29" i="2"/>
  <c r="K14" i="4" s="1"/>
  <c r="BH29" i="2"/>
  <c r="D14" i="4" s="1"/>
  <c r="BJ23" i="2"/>
  <c r="F8" i="4" s="1"/>
  <c r="BP23" i="2"/>
  <c r="M8" i="4" s="1"/>
  <c r="AW14" i="2"/>
  <c r="BC18" i="2"/>
  <c r="BQ20" i="2" l="1"/>
  <c r="N5" i="4" s="1"/>
  <c r="BK20" i="2"/>
  <c r="G5" i="4" s="1"/>
  <c r="BO18" i="2"/>
  <c r="BI18" i="2"/>
  <c r="BC14" i="2"/>
  <c r="BN14" i="2"/>
  <c r="K4" i="4" s="1"/>
  <c r="BH14" i="2"/>
  <c r="D4" i="4" s="1"/>
  <c r="BP19" i="2"/>
  <c r="BJ19" i="2"/>
  <c r="BD14" i="2"/>
  <c r="BE14" i="2"/>
  <c r="BO14" i="2" l="1"/>
  <c r="L4" i="4" s="1"/>
  <c r="BI14" i="2"/>
  <c r="E4" i="4" s="1"/>
  <c r="BQ14" i="2"/>
  <c r="N4" i="4" s="1"/>
  <c r="BK14" i="2"/>
  <c r="G4" i="4" s="1"/>
  <c r="BP14" i="2"/>
  <c r="M4" i="4" s="1"/>
  <c r="BJ14" i="2"/>
  <c r="F4" i="4" s="1"/>
</calcChain>
</file>

<file path=xl/sharedStrings.xml><?xml version="1.0" encoding="utf-8"?>
<sst xmlns="http://schemas.openxmlformats.org/spreadsheetml/2006/main" count="230" uniqueCount="88">
  <si>
    <t>Source:</t>
  </si>
  <si>
    <t>Parameter</t>
  </si>
  <si>
    <t>Value</t>
  </si>
  <si>
    <t>Key No.</t>
  </si>
  <si>
    <t>NUTS Code</t>
  </si>
  <si>
    <t>Area (NUTS-2)</t>
  </si>
  <si>
    <t>Region (NUTS-3)</t>
  </si>
  <si>
    <t>ha</t>
  </si>
  <si>
    <t>Calculated</t>
  </si>
  <si>
    <t>DE94</t>
  </si>
  <si>
    <t>Weser-Ems</t>
  </si>
  <si>
    <t>DE941</t>
  </si>
  <si>
    <t>Delmenhorst, Stadt</t>
  </si>
  <si>
    <t>DE942</t>
  </si>
  <si>
    <t>Emden, Stadt</t>
  </si>
  <si>
    <t>DE943</t>
  </si>
  <si>
    <t>Oldenburg, Stadt</t>
  </si>
  <si>
    <t>DE944</t>
  </si>
  <si>
    <t>Osnabrück, Stadt</t>
  </si>
  <si>
    <t>DE945</t>
  </si>
  <si>
    <t>Wilhelmshaven, Stadt</t>
  </si>
  <si>
    <t>DE946</t>
  </si>
  <si>
    <t>Ammerland</t>
  </si>
  <si>
    <t>DE947</t>
  </si>
  <si>
    <t>Aurich</t>
  </si>
  <si>
    <t>DE948</t>
  </si>
  <si>
    <t>Cloppenburg</t>
  </si>
  <si>
    <t>DE949</t>
  </si>
  <si>
    <t>Emsland</t>
  </si>
  <si>
    <t>DE94A</t>
  </si>
  <si>
    <t>Friesland</t>
  </si>
  <si>
    <t>DE94B</t>
  </si>
  <si>
    <t>Grafschaft Bentheim</t>
  </si>
  <si>
    <t>DE94C</t>
  </si>
  <si>
    <t>Leer</t>
  </si>
  <si>
    <t>DE94D</t>
  </si>
  <si>
    <t>Oldenburg</t>
  </si>
  <si>
    <t>DE94E</t>
  </si>
  <si>
    <t>Osnabrück</t>
  </si>
  <si>
    <t>DE94F</t>
  </si>
  <si>
    <t>Vechta</t>
  </si>
  <si>
    <t>DE94G</t>
  </si>
  <si>
    <t>Wesermarsch</t>
  </si>
  <si>
    <t>DE94H</t>
  </si>
  <si>
    <t>Wittmund</t>
  </si>
  <si>
    <t>Animals</t>
  </si>
  <si>
    <t>[1]</t>
  </si>
  <si>
    <t>LSN-Online: Tabelle K6082411</t>
  </si>
  <si>
    <t>[2]</t>
  </si>
  <si>
    <t>Allgemeine Agrarstrukturerhebung, Table 41120-02-02-4, Landwirtschaftliche Betriebe mit Ackerland und deren
Ackerfläche nach Fruchtarten - Erhebungsjahr -
regionale Tiefe: Kreise und krfr. Städte</t>
  </si>
  <si>
    <t>[3]</t>
  </si>
  <si>
    <t>CIV9.1–j/07 - Agrarstrukturerhebung 2007, Heft 1, Teil A - Gemeindeergebnisse. Betriebsgrößenstruktur. Bodennutzung. Viehhaltung</t>
  </si>
  <si>
    <t>[4]</t>
  </si>
  <si>
    <t>Agrarstrukturerhebung / Landwirtschaftszählung, Table 41141-02-02-4, Anbau auf dem Ackerland in  landwirtschaftlichen Betrieben nach Fruchtarten
- Jahr - regionale Tiefe: Kreise und krfr. Städte</t>
  </si>
  <si>
    <t>[5]</t>
  </si>
  <si>
    <t>LSN-Online: Tabelle K6082511</t>
  </si>
  <si>
    <t>[6]</t>
  </si>
  <si>
    <t>Allgemeine Agrarstrukturerhebung, Table 41120-12-01-4, Landwirtschaftliche Betriebe mit Viehhaltung
- Stichtag: 03.05 - regionale Tiefe: Kreise und krfr. Städte</t>
  </si>
  <si>
    <t>[7]</t>
  </si>
  <si>
    <t>Agrarstrukturerhebung / Landwirtschaftszählung, Table 41141-03-01-4, Landwirtschaftliche Betriebe mit Viehhaltung und Zahl der
Tiere - Stichtag - regionale Tiefe: Kreise und krfr. Städte
(bis 2016)</t>
  </si>
  <si>
    <t>LU</t>
  </si>
  <si>
    <t>Number of cattle</t>
  </si>
  <si>
    <t>TMA: Total silage maize area</t>
  </si>
  <si>
    <t>C: Number of cattle in Livestock Units</t>
  </si>
  <si>
    <t>Unit:</t>
  </si>
  <si>
    <t>Year:</t>
  </si>
  <si>
    <t>RF: Reference Factor = ratio of area of silage maize to cattle</t>
  </si>
  <si>
    <t>ha/LU</t>
  </si>
  <si>
    <t>Assumptions:</t>
  </si>
  <si>
    <t>References and data sources:</t>
  </si>
  <si>
    <t>[8]</t>
  </si>
  <si>
    <t>Factor for converting animals in Livestock Units (LU)</t>
  </si>
  <si>
    <t>Agrarstrukturerhebung 2003, Niedersachsen, Methodology: conversion factor for cattle between 1 and 2 years old</t>
  </si>
  <si>
    <t>Total agricultural crop area</t>
  </si>
  <si>
    <t>Modelled</t>
  </si>
  <si>
    <t>[9]</t>
  </si>
  <si>
    <t>IACS data, Lower Saxony</t>
  </si>
  <si>
    <t>Total silage maize area</t>
  </si>
  <si>
    <t>%</t>
  </si>
  <si>
    <t>Share of silage maize for biogas in total maize area</t>
  </si>
  <si>
    <t>Share of silage maize for biogas in total agricultural area</t>
  </si>
  <si>
    <t>Share of silage maize for biogas in total maize area, %</t>
  </si>
  <si>
    <t>Share of silage maize for biogas in total agricultural area (incl. grassland), %</t>
  </si>
  <si>
    <t>CMA: Silage maize for feed</t>
  </si>
  <si>
    <t>BMA: Silage maize for biogas</t>
  </si>
  <si>
    <t>Number of cattle, LU</t>
  </si>
  <si>
    <t>Calculation of a simplified reference factor for estimating the amount of maize used as cattle feed in the Weser-Ems Region</t>
  </si>
  <si>
    <t>Supplementary data to the publication "Remote sensing-based long-term assessment of bioenergy policy impact on agricultural land cover change: A case study of biogas in the Weser-Ems region in Germany"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</si>
</sst>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1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5" fillId="0" borderId="0" xfId="0" applyNumberFormat="1" applyFont="1"/>
    <xf numFmtId="0" fontId="1" fillId="0" borderId="0" xfId="0" applyFont="1" applyAlignment="1">
      <alignment vertical="center"/>
    </xf>
    <xf numFmtId="1" fontId="0" fillId="0" borderId="0" xfId="0" applyNumberFormat="1"/>
    <xf numFmtId="0" fontId="6" fillId="0" borderId="0" xfId="0" applyFont="1"/>
    <xf numFmtId="1" fontId="1" fillId="0" borderId="0" xfId="0" applyNumberFormat="1" applyFo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6143583034797E-2"/>
          <c:y val="5.0925925925925923E-2"/>
          <c:w val="0.66362120549219039"/>
          <c:h val="0.86482283464566934"/>
        </c:manualLayout>
      </c:layout>
      <c:lineChart>
        <c:grouping val="standard"/>
        <c:varyColors val="0"/>
        <c:ser>
          <c:idx val="0"/>
          <c:order val="0"/>
          <c:tx>
            <c:strRef>
              <c:f>Graphs!$B$4</c:f>
              <c:strCache>
                <c:ptCount val="1"/>
                <c:pt idx="0">
                  <c:v>Weser-Ems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Graphs!$C$4:$G$4</c:f>
              <c:numCache>
                <c:formatCode>0</c:formatCode>
                <c:ptCount val="5"/>
                <c:pt idx="0">
                  <c:v>0</c:v>
                </c:pt>
                <c:pt idx="1">
                  <c:v>8.5679083941971061</c:v>
                </c:pt>
                <c:pt idx="2">
                  <c:v>11.76175062145456</c:v>
                </c:pt>
                <c:pt idx="3">
                  <c:v>17.413508616995365</c:v>
                </c:pt>
                <c:pt idx="4">
                  <c:v>16.788500626914466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8-4BE8-BDC5-A0129E39DA94}"/>
            </c:ext>
          </c:extLst>
        </c:ser>
        <c:ser>
          <c:idx val="1"/>
          <c:order val="1"/>
          <c:tx>
            <c:strRef>
              <c:f>Graphs!$B$5</c:f>
              <c:strCache>
                <c:ptCount val="1"/>
                <c:pt idx="0">
                  <c:v>Ammerland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Graphs!$C$5:$G$5</c:f>
              <c:numCache>
                <c:formatCode>0</c:formatCode>
                <c:ptCount val="5"/>
                <c:pt idx="0">
                  <c:v>0</c:v>
                </c:pt>
                <c:pt idx="1">
                  <c:v>2.1485072037070352</c:v>
                </c:pt>
                <c:pt idx="2">
                  <c:v>8.6094554470167122</c:v>
                </c:pt>
                <c:pt idx="3">
                  <c:v>14.795659660342752</c:v>
                </c:pt>
                <c:pt idx="4">
                  <c:v>14.619751795391263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38-4BE8-BDC5-A0129E39DA94}"/>
            </c:ext>
          </c:extLst>
        </c:ser>
        <c:ser>
          <c:idx val="2"/>
          <c:order val="2"/>
          <c:tx>
            <c:strRef>
              <c:f>Graphs!$B$6</c:f>
              <c:strCache>
                <c:ptCount val="1"/>
                <c:pt idx="0">
                  <c:v>Aurich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Graphs!$C$6:$G$6</c:f>
              <c:numCache>
                <c:formatCode>0</c:formatCode>
                <c:ptCount val="5"/>
                <c:pt idx="0">
                  <c:v>0</c:v>
                </c:pt>
                <c:pt idx="1">
                  <c:v>4.4264266015860052</c:v>
                </c:pt>
                <c:pt idx="2">
                  <c:v>7.4046399139727548</c:v>
                </c:pt>
                <c:pt idx="3">
                  <c:v>11.955023824165622</c:v>
                </c:pt>
                <c:pt idx="4">
                  <c:v>12.064863006215038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38-4BE8-BDC5-A0129E39DA94}"/>
            </c:ext>
          </c:extLst>
        </c:ser>
        <c:ser>
          <c:idx val="3"/>
          <c:order val="3"/>
          <c:tx>
            <c:strRef>
              <c:f>Graphs!$B$7</c:f>
              <c:strCache>
                <c:ptCount val="1"/>
                <c:pt idx="0">
                  <c:v>Cloppenburg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Graphs!$C$7:$G$7</c:f>
              <c:numCache>
                <c:formatCode>0</c:formatCode>
                <c:ptCount val="5"/>
                <c:pt idx="0">
                  <c:v>0</c:v>
                </c:pt>
                <c:pt idx="1">
                  <c:v>15.493724358369551</c:v>
                </c:pt>
                <c:pt idx="2">
                  <c:v>23.302060544974715</c:v>
                </c:pt>
                <c:pt idx="3">
                  <c:v>28.927420784838937</c:v>
                </c:pt>
                <c:pt idx="4">
                  <c:v>27.182561633150911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38-4BE8-BDC5-A0129E39DA94}"/>
            </c:ext>
          </c:extLst>
        </c:ser>
        <c:ser>
          <c:idx val="4"/>
          <c:order val="4"/>
          <c:tx>
            <c:strRef>
              <c:f>Graphs!$B$8</c:f>
              <c:strCache>
                <c:ptCount val="1"/>
                <c:pt idx="0">
                  <c:v>Emsland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Graphs!$C$8:$G$8</c:f>
              <c:numCache>
                <c:formatCode>0</c:formatCode>
                <c:ptCount val="5"/>
                <c:pt idx="0">
                  <c:v>0</c:v>
                </c:pt>
                <c:pt idx="1">
                  <c:v>15.897031238597185</c:v>
                </c:pt>
                <c:pt idx="2">
                  <c:v>18.446451810851919</c:v>
                </c:pt>
                <c:pt idx="3">
                  <c:v>26.864698515256801</c:v>
                </c:pt>
                <c:pt idx="4">
                  <c:v>24.583102121327812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38-4BE8-BDC5-A0129E39DA94}"/>
            </c:ext>
          </c:extLst>
        </c:ser>
        <c:ser>
          <c:idx val="5"/>
          <c:order val="5"/>
          <c:tx>
            <c:strRef>
              <c:f>Graphs!$B$9</c:f>
              <c:strCache>
                <c:ptCount val="1"/>
                <c:pt idx="0">
                  <c:v>Friesland</c:v>
                </c:pt>
              </c:strCache>
            </c:strRef>
          </c:tx>
          <c:spPr>
            <a:ln w="28575" cap="rnd">
              <a:solidFill>
                <a:srgbClr val="FF3399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Graphs!$C$9:$G$9</c:f>
              <c:numCache>
                <c:formatCode>0</c:formatCode>
                <c:ptCount val="5"/>
                <c:pt idx="0">
                  <c:v>0</c:v>
                </c:pt>
                <c:pt idx="1">
                  <c:v>5.2411307318930351</c:v>
                </c:pt>
                <c:pt idx="2">
                  <c:v>7.1595122099494883</c:v>
                </c:pt>
                <c:pt idx="3">
                  <c:v>9.3138480692838748</c:v>
                </c:pt>
                <c:pt idx="4">
                  <c:v>8.6408931694703988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38-4BE8-BDC5-A0129E39DA94}"/>
            </c:ext>
          </c:extLst>
        </c:ser>
        <c:ser>
          <c:idx val="6"/>
          <c:order val="6"/>
          <c:tx>
            <c:strRef>
              <c:f>Graphs!$B$10</c:f>
              <c:strCache>
                <c:ptCount val="1"/>
                <c:pt idx="0">
                  <c:v>Grafschaft Bentheim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Graphs!$C$10:$G$10</c:f>
              <c:numCache>
                <c:formatCode>0</c:formatCode>
                <c:ptCount val="5"/>
                <c:pt idx="0">
                  <c:v>0</c:v>
                </c:pt>
                <c:pt idx="1">
                  <c:v>12.791056453365306</c:v>
                </c:pt>
                <c:pt idx="2">
                  <c:v>13.313918272188371</c:v>
                </c:pt>
                <c:pt idx="3">
                  <c:v>22.141793986366267</c:v>
                </c:pt>
                <c:pt idx="4">
                  <c:v>20.642542126858583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38-4BE8-BDC5-A0129E39DA94}"/>
            </c:ext>
          </c:extLst>
        </c:ser>
        <c:ser>
          <c:idx val="7"/>
          <c:order val="7"/>
          <c:tx>
            <c:strRef>
              <c:f>Graphs!$B$11</c:f>
              <c:strCache>
                <c:ptCount val="1"/>
                <c:pt idx="0">
                  <c:v>Leer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Graphs!$C$11:$G$11</c:f>
              <c:numCache>
                <c:formatCode>0</c:formatCode>
                <c:ptCount val="5"/>
                <c:pt idx="0">
                  <c:v>0</c:v>
                </c:pt>
                <c:pt idx="1">
                  <c:v>6.42454890312949</c:v>
                </c:pt>
                <c:pt idx="2">
                  <c:v>8.2376889890716498</c:v>
                </c:pt>
                <c:pt idx="3">
                  <c:v>12.809364700520094</c:v>
                </c:pt>
                <c:pt idx="4">
                  <c:v>12.162567075664914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38-4BE8-BDC5-A0129E39DA94}"/>
            </c:ext>
          </c:extLst>
        </c:ser>
        <c:ser>
          <c:idx val="8"/>
          <c:order val="8"/>
          <c:tx>
            <c:strRef>
              <c:f>Graphs!$B$12</c:f>
              <c:strCache>
                <c:ptCount val="1"/>
                <c:pt idx="0">
                  <c:v>Oldenburg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Graphs!$C$12:$G$12</c:f>
              <c:numCache>
                <c:formatCode>0</c:formatCode>
                <c:ptCount val="5"/>
                <c:pt idx="0">
                  <c:v>0</c:v>
                </c:pt>
                <c:pt idx="1">
                  <c:v>4.2333072618300696</c:v>
                </c:pt>
                <c:pt idx="2">
                  <c:v>12.25340153915082</c:v>
                </c:pt>
                <c:pt idx="3">
                  <c:v>24.419572450111389</c:v>
                </c:pt>
                <c:pt idx="4">
                  <c:v>24.555810547322864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38-4BE8-BDC5-A0129E39DA94}"/>
            </c:ext>
          </c:extLst>
        </c:ser>
        <c:ser>
          <c:idx val="9"/>
          <c:order val="9"/>
          <c:tx>
            <c:strRef>
              <c:f>Graphs!$B$13</c:f>
              <c:strCache>
                <c:ptCount val="1"/>
                <c:pt idx="0">
                  <c:v>Osnabrück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Graphs!$C$13:$G$13</c:f>
              <c:numCache>
                <c:formatCode>0</c:formatCode>
                <c:ptCount val="5"/>
                <c:pt idx="0">
                  <c:v>0</c:v>
                </c:pt>
                <c:pt idx="1">
                  <c:v>10.456607398417004</c:v>
                </c:pt>
                <c:pt idx="2">
                  <c:v>12.777632925093471</c:v>
                </c:pt>
                <c:pt idx="3">
                  <c:v>19.469592763878868</c:v>
                </c:pt>
                <c:pt idx="4">
                  <c:v>20.25565362891453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38-4BE8-BDC5-A0129E39DA94}"/>
            </c:ext>
          </c:extLst>
        </c:ser>
        <c:ser>
          <c:idx val="10"/>
          <c:order val="10"/>
          <c:tx>
            <c:strRef>
              <c:f>Graphs!$B$14</c:f>
              <c:strCache>
                <c:ptCount val="1"/>
                <c:pt idx="0">
                  <c:v>Vechta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Graphs!$C$14:$G$14</c:f>
              <c:numCache>
                <c:formatCode>0</c:formatCode>
                <c:ptCount val="5"/>
                <c:pt idx="0">
                  <c:v>0</c:v>
                </c:pt>
                <c:pt idx="1">
                  <c:v>14.68023371185549</c:v>
                </c:pt>
                <c:pt idx="2">
                  <c:v>16.167653274431391</c:v>
                </c:pt>
                <c:pt idx="3">
                  <c:v>19.932709672660717</c:v>
                </c:pt>
                <c:pt idx="4">
                  <c:v>18.944606323173911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38-4BE8-BDC5-A0129E39DA94}"/>
            </c:ext>
          </c:extLst>
        </c:ser>
        <c:ser>
          <c:idx val="11"/>
          <c:order val="11"/>
          <c:tx>
            <c:strRef>
              <c:f>Graphs!$B$15</c:f>
              <c:strCache>
                <c:ptCount val="1"/>
                <c:pt idx="0">
                  <c:v>Wesermarsch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Graphs!$C$15:$G$15</c:f>
              <c:numCache>
                <c:formatCode>0</c:formatCode>
                <c:ptCount val="5"/>
                <c:pt idx="0">
                  <c:v>0</c:v>
                </c:pt>
                <c:pt idx="1">
                  <c:v>1.3114551152706011</c:v>
                </c:pt>
                <c:pt idx="2">
                  <c:v>4.5513843513268233</c:v>
                </c:pt>
                <c:pt idx="3">
                  <c:v>6.5747286961438931</c:v>
                </c:pt>
                <c:pt idx="4">
                  <c:v>5.9654665921934011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38-4BE8-BDC5-A0129E39DA94}"/>
            </c:ext>
          </c:extLst>
        </c:ser>
        <c:ser>
          <c:idx val="12"/>
          <c:order val="12"/>
          <c:tx>
            <c:strRef>
              <c:f>Graphs!$B$16</c:f>
              <c:strCache>
                <c:ptCount val="1"/>
                <c:pt idx="0">
                  <c:v>Wittmund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Graphs!$C$3:$G$3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Graphs!$C$16:$G$16</c:f>
              <c:numCache>
                <c:formatCode>0</c:formatCode>
                <c:ptCount val="5"/>
                <c:pt idx="0">
                  <c:v>0</c:v>
                </c:pt>
                <c:pt idx="1">
                  <c:v>5.847920436081548</c:v>
                </c:pt>
                <c:pt idx="2">
                  <c:v>9.4888600077973919</c:v>
                </c:pt>
                <c:pt idx="3">
                  <c:v>15.07693021751253</c:v>
                </c:pt>
                <c:pt idx="4">
                  <c:v>15.004387366665407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38-4BE8-BDC5-A0129E39D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1621759"/>
        <c:axId val="1034601663"/>
      </c:lineChart>
      <c:catAx>
        <c:axId val="1021621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601663"/>
        <c:crosses val="autoZero"/>
        <c:auto val="1"/>
        <c:lblAlgn val="ctr"/>
        <c:lblOffset val="100"/>
        <c:noMultiLvlLbl val="0"/>
      </c:catAx>
      <c:valAx>
        <c:axId val="1034601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1621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06594625975067"/>
          <c:y val="3.7034849810440355E-2"/>
          <c:w val="0.20061831048533776"/>
          <c:h val="0.92592811315252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584646240616171E-2"/>
          <c:y val="5.0925925925925923E-2"/>
          <c:w val="0.6704979950819222"/>
          <c:h val="0.86482283464566934"/>
        </c:manualLayout>
      </c:layout>
      <c:lineChart>
        <c:grouping val="standard"/>
        <c:varyColors val="0"/>
        <c:ser>
          <c:idx val="0"/>
          <c:order val="0"/>
          <c:tx>
            <c:strRef>
              <c:f>Graphs!$I$4</c:f>
              <c:strCache>
                <c:ptCount val="1"/>
                <c:pt idx="0">
                  <c:v>Weser-Ems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Graphs!$J$4:$N$4</c:f>
              <c:numCache>
                <c:formatCode>0</c:formatCode>
                <c:ptCount val="5"/>
                <c:pt idx="0">
                  <c:v>0</c:v>
                </c:pt>
                <c:pt idx="1">
                  <c:v>46.816927505089581</c:v>
                </c:pt>
                <c:pt idx="2">
                  <c:v>56.257206610543626</c:v>
                </c:pt>
                <c:pt idx="3">
                  <c:v>62.959494810244081</c:v>
                </c:pt>
                <c:pt idx="4">
                  <c:v>63.751939152145205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E-44B7-A87D-98931EADFB1C}"/>
            </c:ext>
          </c:extLst>
        </c:ser>
        <c:ser>
          <c:idx val="1"/>
          <c:order val="1"/>
          <c:tx>
            <c:strRef>
              <c:f>Graphs!$I$5</c:f>
              <c:strCache>
                <c:ptCount val="1"/>
                <c:pt idx="0">
                  <c:v>Ammerland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Graphs!$J$5:$N$5</c:f>
              <c:numCache>
                <c:formatCode>0</c:formatCode>
                <c:ptCount val="5"/>
                <c:pt idx="0">
                  <c:v>0</c:v>
                </c:pt>
                <c:pt idx="1">
                  <c:v>10.781078913437655</c:v>
                </c:pt>
                <c:pt idx="2">
                  <c:v>33.175258629329093</c:v>
                </c:pt>
                <c:pt idx="3">
                  <c:v>44.933253602496549</c:v>
                </c:pt>
                <c:pt idx="4">
                  <c:v>47.74390015593881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E-44B7-A87D-98931EADFB1C}"/>
            </c:ext>
          </c:extLst>
        </c:ser>
        <c:ser>
          <c:idx val="2"/>
          <c:order val="2"/>
          <c:tx>
            <c:strRef>
              <c:f>Graphs!$I$6</c:f>
              <c:strCache>
                <c:ptCount val="1"/>
                <c:pt idx="0">
                  <c:v>Aurich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Graphs!$J$6:$N$6</c:f>
              <c:numCache>
                <c:formatCode>0</c:formatCode>
                <c:ptCount val="5"/>
                <c:pt idx="0">
                  <c:v>0</c:v>
                </c:pt>
                <c:pt idx="1">
                  <c:v>63.415473454881933</c:v>
                </c:pt>
                <c:pt idx="2">
                  <c:v>74.834109482258469</c:v>
                </c:pt>
                <c:pt idx="3">
                  <c:v>81.970717361741492</c:v>
                </c:pt>
                <c:pt idx="4">
                  <c:v>83.786666325156645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5E-44B7-A87D-98931EADFB1C}"/>
            </c:ext>
          </c:extLst>
        </c:ser>
        <c:ser>
          <c:idx val="3"/>
          <c:order val="3"/>
          <c:tx>
            <c:strRef>
              <c:f>Graphs!$I$7</c:f>
              <c:strCache>
                <c:ptCount val="1"/>
                <c:pt idx="0">
                  <c:v>Cloppenburg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Graphs!$J$7:$N$7</c:f>
              <c:numCache>
                <c:formatCode>0</c:formatCode>
                <c:ptCount val="5"/>
                <c:pt idx="0">
                  <c:v>0</c:v>
                </c:pt>
                <c:pt idx="1">
                  <c:v>43.231970826135615</c:v>
                </c:pt>
                <c:pt idx="2">
                  <c:v>56.157488799487879</c:v>
                </c:pt>
                <c:pt idx="3">
                  <c:v>59.292422334453086</c:v>
                </c:pt>
                <c:pt idx="4">
                  <c:v>58.980576594279555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5E-44B7-A87D-98931EADFB1C}"/>
            </c:ext>
          </c:extLst>
        </c:ser>
        <c:ser>
          <c:idx val="4"/>
          <c:order val="4"/>
          <c:tx>
            <c:strRef>
              <c:f>Graphs!$I$8</c:f>
              <c:strCache>
                <c:ptCount val="1"/>
                <c:pt idx="0">
                  <c:v>Emsland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Graphs!$J$8:$N$8</c:f>
              <c:numCache>
                <c:formatCode>0</c:formatCode>
                <c:ptCount val="5"/>
                <c:pt idx="0">
                  <c:v>0</c:v>
                </c:pt>
                <c:pt idx="1">
                  <c:v>49.984259814854518</c:v>
                </c:pt>
                <c:pt idx="2">
                  <c:v>54.629371407725465</c:v>
                </c:pt>
                <c:pt idx="3">
                  <c:v>58.98147271313298</c:v>
                </c:pt>
                <c:pt idx="4">
                  <c:v>58.084283243705912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5E-44B7-A87D-98931EADFB1C}"/>
            </c:ext>
          </c:extLst>
        </c:ser>
        <c:ser>
          <c:idx val="5"/>
          <c:order val="5"/>
          <c:tx>
            <c:strRef>
              <c:f>Graphs!$I$9</c:f>
              <c:strCache>
                <c:ptCount val="1"/>
                <c:pt idx="0">
                  <c:v>Friesland</c:v>
                </c:pt>
              </c:strCache>
            </c:strRef>
          </c:tx>
          <c:spPr>
            <a:ln w="28575" cap="rnd">
              <a:solidFill>
                <a:srgbClr val="FF3399"/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Graphs!$J$9:$N$9</c:f>
              <c:numCache>
                <c:formatCode>0</c:formatCode>
                <c:ptCount val="5"/>
                <c:pt idx="0">
                  <c:v>0</c:v>
                </c:pt>
                <c:pt idx="1">
                  <c:v>59.555490262495063</c:v>
                </c:pt>
                <c:pt idx="2">
                  <c:v>67.420312819603851</c:v>
                </c:pt>
                <c:pt idx="3">
                  <c:v>70.837178865232701</c:v>
                </c:pt>
                <c:pt idx="4">
                  <c:v>72.274407647861082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5E-44B7-A87D-98931EADFB1C}"/>
            </c:ext>
          </c:extLst>
        </c:ser>
        <c:ser>
          <c:idx val="6"/>
          <c:order val="6"/>
          <c:tx>
            <c:strRef>
              <c:f>Graphs!$I$10</c:f>
              <c:strCache>
                <c:ptCount val="1"/>
                <c:pt idx="0">
                  <c:v>Grafschaft Bentheim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Graphs!$J$10:$N$10</c:f>
              <c:numCache>
                <c:formatCode>0</c:formatCode>
                <c:ptCount val="5"/>
                <c:pt idx="0">
                  <c:v>0</c:v>
                </c:pt>
                <c:pt idx="1">
                  <c:v>37.501403769099724</c:v>
                </c:pt>
                <c:pt idx="2">
                  <c:v>40.007387015723133</c:v>
                </c:pt>
                <c:pt idx="3">
                  <c:v>47.730402181742932</c:v>
                </c:pt>
                <c:pt idx="4">
                  <c:v>48.64819825623276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5E-44B7-A87D-98931EADFB1C}"/>
            </c:ext>
          </c:extLst>
        </c:ser>
        <c:ser>
          <c:idx val="7"/>
          <c:order val="7"/>
          <c:tx>
            <c:strRef>
              <c:f>Graphs!$I$11</c:f>
              <c:strCache>
                <c:ptCount val="1"/>
                <c:pt idx="0">
                  <c:v>Leer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Graphs!$J$11:$N$11</c:f>
              <c:numCache>
                <c:formatCode>0</c:formatCode>
                <c:ptCount val="5"/>
                <c:pt idx="0">
                  <c:v>0</c:v>
                </c:pt>
                <c:pt idx="1">
                  <c:v>73.176403866707375</c:v>
                </c:pt>
                <c:pt idx="2">
                  <c:v>77.631429359771133</c:v>
                </c:pt>
                <c:pt idx="3">
                  <c:v>83.260737506698689</c:v>
                </c:pt>
                <c:pt idx="4">
                  <c:v>84.424388117399047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5E-44B7-A87D-98931EADFB1C}"/>
            </c:ext>
          </c:extLst>
        </c:ser>
        <c:ser>
          <c:idx val="8"/>
          <c:order val="8"/>
          <c:tx>
            <c:strRef>
              <c:f>Graphs!$I$12</c:f>
              <c:strCache>
                <c:ptCount val="1"/>
                <c:pt idx="0">
                  <c:v>Oldenburg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Graphs!$J$12:$N$12</c:f>
              <c:numCache>
                <c:formatCode>0</c:formatCode>
                <c:ptCount val="5"/>
                <c:pt idx="0">
                  <c:v>0</c:v>
                </c:pt>
                <c:pt idx="1">
                  <c:v>22.659251599587304</c:v>
                </c:pt>
                <c:pt idx="2">
                  <c:v>48.578378303561529</c:v>
                </c:pt>
                <c:pt idx="3">
                  <c:v>64.604206730363828</c:v>
                </c:pt>
                <c:pt idx="4">
                  <c:v>67.058463162322099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5E-44B7-A87D-98931EADFB1C}"/>
            </c:ext>
          </c:extLst>
        </c:ser>
        <c:ser>
          <c:idx val="9"/>
          <c:order val="9"/>
          <c:tx>
            <c:strRef>
              <c:f>Graphs!$I$13</c:f>
              <c:strCache>
                <c:ptCount val="1"/>
                <c:pt idx="0">
                  <c:v>Osnabrück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Graphs!$J$13:$N$13</c:f>
              <c:numCache>
                <c:formatCode>0</c:formatCode>
                <c:ptCount val="5"/>
                <c:pt idx="0">
                  <c:v>0</c:v>
                </c:pt>
                <c:pt idx="1">
                  <c:v>43.411880461252039</c:v>
                </c:pt>
                <c:pt idx="2">
                  <c:v>49.420848383487325</c:v>
                </c:pt>
                <c:pt idx="3">
                  <c:v>56.506841663918713</c:v>
                </c:pt>
                <c:pt idx="4">
                  <c:v>58.953710343037578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5E-44B7-A87D-98931EADFB1C}"/>
            </c:ext>
          </c:extLst>
        </c:ser>
        <c:ser>
          <c:idx val="10"/>
          <c:order val="10"/>
          <c:tx>
            <c:strRef>
              <c:f>Graphs!$I$14</c:f>
              <c:strCache>
                <c:ptCount val="1"/>
                <c:pt idx="0">
                  <c:v>Vechta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Graphs!$J$14:$N$14</c:f>
              <c:numCache>
                <c:formatCode>0</c:formatCode>
                <c:ptCount val="5"/>
                <c:pt idx="0">
                  <c:v>0</c:v>
                </c:pt>
                <c:pt idx="1">
                  <c:v>45.591436181528792</c:v>
                </c:pt>
                <c:pt idx="2">
                  <c:v>51.057922954617808</c:v>
                </c:pt>
                <c:pt idx="3">
                  <c:v>51.106772830272561</c:v>
                </c:pt>
                <c:pt idx="4">
                  <c:v>49.412143604983648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5E-44B7-A87D-98931EADFB1C}"/>
            </c:ext>
          </c:extLst>
        </c:ser>
        <c:ser>
          <c:idx val="11"/>
          <c:order val="11"/>
          <c:tx>
            <c:strRef>
              <c:f>Graphs!$I$15</c:f>
              <c:strCache>
                <c:ptCount val="1"/>
                <c:pt idx="0">
                  <c:v>Wesermarsch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Graphs!$J$15:$N$15</c:f>
              <c:numCache>
                <c:formatCode>0</c:formatCode>
                <c:ptCount val="5"/>
                <c:pt idx="0">
                  <c:v>0</c:v>
                </c:pt>
                <c:pt idx="1">
                  <c:v>38.806371429267379</c:v>
                </c:pt>
                <c:pt idx="2">
                  <c:v>70.197874199856528</c:v>
                </c:pt>
                <c:pt idx="3">
                  <c:v>76.591206692765013</c:v>
                </c:pt>
                <c:pt idx="4">
                  <c:v>76.882263126871152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5E-44B7-A87D-98931EADFB1C}"/>
            </c:ext>
          </c:extLst>
        </c:ser>
        <c:ser>
          <c:idx val="12"/>
          <c:order val="12"/>
          <c:tx>
            <c:strRef>
              <c:f>Graphs!$I$16</c:f>
              <c:strCache>
                <c:ptCount val="1"/>
                <c:pt idx="0">
                  <c:v>Wittmund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Graphs!$J$3:$N$3</c:f>
              <c:numCache>
                <c:formatCode>General</c:formatCode>
                <c:ptCount val="5"/>
                <c:pt idx="0">
                  <c:v>1999</c:v>
                </c:pt>
                <c:pt idx="1">
                  <c:v>2004</c:v>
                </c:pt>
                <c:pt idx="2">
                  <c:v>2009</c:v>
                </c:pt>
                <c:pt idx="3">
                  <c:v>2014</c:v>
                </c:pt>
                <c:pt idx="4">
                  <c:v>2019</c:v>
                </c:pt>
              </c:numCache>
            </c:numRef>
          </c:cat>
          <c:val>
            <c:numRef>
              <c:f>Graphs!$J$16:$N$16</c:f>
              <c:numCache>
                <c:formatCode>0</c:formatCode>
                <c:ptCount val="5"/>
                <c:pt idx="0">
                  <c:v>0</c:v>
                </c:pt>
                <c:pt idx="1">
                  <c:v>62.34643857243988</c:v>
                </c:pt>
                <c:pt idx="2">
                  <c:v>74.285017010462056</c:v>
                </c:pt>
                <c:pt idx="3">
                  <c:v>81.699673974343085</c:v>
                </c:pt>
                <c:pt idx="4">
                  <c:v>83.471602498746364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5E-44B7-A87D-98931EADF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1621759"/>
        <c:axId val="1034601663"/>
      </c:lineChart>
      <c:catAx>
        <c:axId val="1021621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601663"/>
        <c:crosses val="autoZero"/>
        <c:auto val="1"/>
        <c:lblAlgn val="ctr"/>
        <c:lblOffset val="100"/>
        <c:noMultiLvlLbl val="0"/>
      </c:catAx>
      <c:valAx>
        <c:axId val="1034601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1621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06594625975067"/>
          <c:y val="3.7034849810440355E-2"/>
          <c:w val="0.20061831048533776"/>
          <c:h val="0.92592811315252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85205231011327"/>
          <c:y val="3.5750551740798518E-2"/>
          <c:w val="0.62637816421432979"/>
          <c:h val="0.87219625594221772"/>
        </c:manualLayout>
      </c:layout>
      <c:lineChart>
        <c:grouping val="standard"/>
        <c:varyColors val="0"/>
        <c:ser>
          <c:idx val="0"/>
          <c:order val="0"/>
          <c:tx>
            <c:strRef>
              <c:f>Graphs!$Q$5</c:f>
              <c:strCache>
                <c:ptCount val="1"/>
                <c:pt idx="0">
                  <c:v>Ammerland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Graphs!$R$5:$W$5</c:f>
              <c:numCache>
                <c:formatCode>0</c:formatCode>
                <c:ptCount val="6"/>
                <c:pt idx="0">
                  <c:v>65882.599999999991</c:v>
                </c:pt>
                <c:pt idx="1">
                  <c:v>61972.399999999994</c:v>
                </c:pt>
                <c:pt idx="2">
                  <c:v>60235.7</c:v>
                </c:pt>
                <c:pt idx="3">
                  <c:v>60445.7</c:v>
                </c:pt>
                <c:pt idx="4">
                  <c:v>62631.799999999996</c:v>
                </c:pt>
                <c:pt idx="5">
                  <c:v>55260.1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CD-41E0-B38D-518406D9C367}"/>
            </c:ext>
          </c:extLst>
        </c:ser>
        <c:ser>
          <c:idx val="1"/>
          <c:order val="1"/>
          <c:tx>
            <c:strRef>
              <c:f>Graphs!$Q$6</c:f>
              <c:strCache>
                <c:ptCount val="1"/>
                <c:pt idx="0">
                  <c:v>Aurich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Graphs!$R$6:$W$6</c:f>
              <c:numCache>
                <c:formatCode>0</c:formatCode>
                <c:ptCount val="6"/>
                <c:pt idx="0">
                  <c:v>92280.299999999988</c:v>
                </c:pt>
                <c:pt idx="1">
                  <c:v>86117.5</c:v>
                </c:pt>
                <c:pt idx="2">
                  <c:v>84896.7</c:v>
                </c:pt>
                <c:pt idx="3">
                  <c:v>83975.5</c:v>
                </c:pt>
                <c:pt idx="4">
                  <c:v>88627</c:v>
                </c:pt>
                <c:pt idx="5">
                  <c:v>78549.799999999988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CD-41E0-B38D-518406D9C367}"/>
            </c:ext>
          </c:extLst>
        </c:ser>
        <c:ser>
          <c:idx val="2"/>
          <c:order val="2"/>
          <c:tx>
            <c:strRef>
              <c:f>Graphs!$Q$7</c:f>
              <c:strCache>
                <c:ptCount val="1"/>
                <c:pt idx="0">
                  <c:v>Cloppenburg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Graphs!$R$7:$W$7</c:f>
              <c:numCache>
                <c:formatCode>0</c:formatCode>
                <c:ptCount val="6"/>
                <c:pt idx="0">
                  <c:v>122017.7</c:v>
                </c:pt>
                <c:pt idx="1">
                  <c:v>117336.09999999999</c:v>
                </c:pt>
                <c:pt idx="2">
                  <c:v>109849.59999999999</c:v>
                </c:pt>
                <c:pt idx="3">
                  <c:v>104920.2</c:v>
                </c:pt>
                <c:pt idx="4">
                  <c:v>111629.7</c:v>
                </c:pt>
                <c:pt idx="5">
                  <c:v>105811.29999999999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D-41E0-B38D-518406D9C367}"/>
            </c:ext>
          </c:extLst>
        </c:ser>
        <c:ser>
          <c:idx val="3"/>
          <c:order val="3"/>
          <c:tx>
            <c:strRef>
              <c:f>Graphs!$Q$8</c:f>
              <c:strCache>
                <c:ptCount val="1"/>
                <c:pt idx="0">
                  <c:v>Emsland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Graphs!$R$8:$W$8</c:f>
              <c:numCache>
                <c:formatCode>0</c:formatCode>
                <c:ptCount val="6"/>
                <c:pt idx="0">
                  <c:v>145696.59999999998</c:v>
                </c:pt>
                <c:pt idx="1">
                  <c:v>135679.6</c:v>
                </c:pt>
                <c:pt idx="2">
                  <c:v>131905.19999999998</c:v>
                </c:pt>
                <c:pt idx="3">
                  <c:v>130673.2</c:v>
                </c:pt>
                <c:pt idx="4">
                  <c:v>144256</c:v>
                </c:pt>
                <c:pt idx="5">
                  <c:v>138494.29999999999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CD-41E0-B38D-518406D9C367}"/>
            </c:ext>
          </c:extLst>
        </c:ser>
        <c:ser>
          <c:idx val="4"/>
          <c:order val="4"/>
          <c:tx>
            <c:strRef>
              <c:f>Graphs!$Q$9</c:f>
              <c:strCache>
                <c:ptCount val="1"/>
                <c:pt idx="0">
                  <c:v>Friesland</c:v>
                </c:pt>
              </c:strCache>
            </c:strRef>
          </c:tx>
          <c:spPr>
            <a:ln w="28575" cap="rnd">
              <a:solidFill>
                <a:srgbClr val="FF3399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Graphs!$R$9:$W$9</c:f>
              <c:numCache>
                <c:formatCode>0</c:formatCode>
                <c:ptCount val="6"/>
                <c:pt idx="0">
                  <c:v>61579.7</c:v>
                </c:pt>
                <c:pt idx="1">
                  <c:v>58449.299999999996</c:v>
                </c:pt>
                <c:pt idx="2">
                  <c:v>56668.5</c:v>
                </c:pt>
                <c:pt idx="3">
                  <c:v>56814.1</c:v>
                </c:pt>
                <c:pt idx="4">
                  <c:v>62000.399999999994</c:v>
                </c:pt>
                <c:pt idx="5">
                  <c:v>53645.2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CD-41E0-B38D-518406D9C367}"/>
            </c:ext>
          </c:extLst>
        </c:ser>
        <c:ser>
          <c:idx val="5"/>
          <c:order val="5"/>
          <c:tx>
            <c:strRef>
              <c:f>Graphs!$Q$10</c:f>
              <c:strCache>
                <c:ptCount val="1"/>
                <c:pt idx="0">
                  <c:v>Grafschaft Bentheim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Graphs!$R$10:$W$10</c:f>
              <c:numCache>
                <c:formatCode>0</c:formatCode>
                <c:ptCount val="6"/>
                <c:pt idx="0">
                  <c:v>77436.799999999988</c:v>
                </c:pt>
                <c:pt idx="1">
                  <c:v>73924.899999999994</c:v>
                </c:pt>
                <c:pt idx="2">
                  <c:v>68492.899999999994</c:v>
                </c:pt>
                <c:pt idx="3">
                  <c:v>69234.899999999994</c:v>
                </c:pt>
                <c:pt idx="4">
                  <c:v>76137.599999999991</c:v>
                </c:pt>
                <c:pt idx="5">
                  <c:v>68854.799999999988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CD-41E0-B38D-518406D9C367}"/>
            </c:ext>
          </c:extLst>
        </c:ser>
        <c:ser>
          <c:idx val="6"/>
          <c:order val="6"/>
          <c:tx>
            <c:strRef>
              <c:f>Graphs!$Q$11</c:f>
              <c:strCache>
                <c:ptCount val="1"/>
                <c:pt idx="0">
                  <c:v>Leer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Graphs!$R$11:$W$11</c:f>
              <c:numCache>
                <c:formatCode>0</c:formatCode>
                <c:ptCount val="6"/>
                <c:pt idx="0">
                  <c:v>101302.59999999999</c:v>
                </c:pt>
                <c:pt idx="1">
                  <c:v>96138.7</c:v>
                </c:pt>
                <c:pt idx="2">
                  <c:v>94652.599999999991</c:v>
                </c:pt>
                <c:pt idx="3">
                  <c:v>96898.2</c:v>
                </c:pt>
                <c:pt idx="4">
                  <c:v>103903.09999999999</c:v>
                </c:pt>
                <c:pt idx="5">
                  <c:v>90126.399999999994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CD-41E0-B38D-518406D9C367}"/>
            </c:ext>
          </c:extLst>
        </c:ser>
        <c:ser>
          <c:idx val="7"/>
          <c:order val="7"/>
          <c:tx>
            <c:strRef>
              <c:f>Graphs!$Q$12</c:f>
              <c:strCache>
                <c:ptCount val="1"/>
                <c:pt idx="0">
                  <c:v>Oldenburg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Graphs!$R$12:$W$12</c:f>
              <c:numCache>
                <c:formatCode>0</c:formatCode>
                <c:ptCount val="6"/>
                <c:pt idx="0">
                  <c:v>65410.799999999996</c:v>
                </c:pt>
                <c:pt idx="1">
                  <c:v>59821.299999999996</c:v>
                </c:pt>
                <c:pt idx="2">
                  <c:v>56257.599999999999</c:v>
                </c:pt>
                <c:pt idx="3">
                  <c:v>53699.799999999996</c:v>
                </c:pt>
                <c:pt idx="4">
                  <c:v>53981.2</c:v>
                </c:pt>
                <c:pt idx="5">
                  <c:v>48167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CD-41E0-B38D-518406D9C367}"/>
            </c:ext>
          </c:extLst>
        </c:ser>
        <c:ser>
          <c:idx val="8"/>
          <c:order val="8"/>
          <c:tx>
            <c:strRef>
              <c:f>Graphs!$Q$13</c:f>
              <c:strCache>
                <c:ptCount val="1"/>
                <c:pt idx="0">
                  <c:v>Osnabrück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Graphs!$R$13:$W$13</c:f>
              <c:numCache>
                <c:formatCode>0</c:formatCode>
                <c:ptCount val="6"/>
                <c:pt idx="0">
                  <c:v>100324</c:v>
                </c:pt>
                <c:pt idx="1">
                  <c:v>92178.099999999991</c:v>
                </c:pt>
                <c:pt idx="2">
                  <c:v>87455.2</c:v>
                </c:pt>
                <c:pt idx="3">
                  <c:v>88436.599999999991</c:v>
                </c:pt>
                <c:pt idx="4">
                  <c:v>98225.4</c:v>
                </c:pt>
                <c:pt idx="5">
                  <c:v>93931.599999999991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CD-41E0-B38D-518406D9C367}"/>
            </c:ext>
          </c:extLst>
        </c:ser>
        <c:ser>
          <c:idx val="9"/>
          <c:order val="9"/>
          <c:tx>
            <c:strRef>
              <c:f>Graphs!$Q$14</c:f>
              <c:strCache>
                <c:ptCount val="1"/>
                <c:pt idx="0">
                  <c:v>Vechta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Graphs!$R$14:$W$14</c:f>
              <c:numCache>
                <c:formatCode>0</c:formatCode>
                <c:ptCount val="6"/>
                <c:pt idx="0">
                  <c:v>73152.099999999991</c:v>
                </c:pt>
                <c:pt idx="1">
                  <c:v>68534.899999999994</c:v>
                </c:pt>
                <c:pt idx="2">
                  <c:v>61247.899999999994</c:v>
                </c:pt>
                <c:pt idx="3">
                  <c:v>60626.299999999996</c:v>
                </c:pt>
                <c:pt idx="4">
                  <c:v>71102.5</c:v>
                </c:pt>
                <c:pt idx="5">
                  <c:v>70665.7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CD-41E0-B38D-518406D9C367}"/>
            </c:ext>
          </c:extLst>
        </c:ser>
        <c:ser>
          <c:idx val="10"/>
          <c:order val="10"/>
          <c:tx>
            <c:strRef>
              <c:f>Graphs!$Q$15</c:f>
              <c:strCache>
                <c:ptCount val="1"/>
                <c:pt idx="0">
                  <c:v>Wesermarsch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Graphs!$R$15:$W$15</c:f>
              <c:numCache>
                <c:formatCode>0</c:formatCode>
                <c:ptCount val="6"/>
                <c:pt idx="0">
                  <c:v>100730.7</c:v>
                </c:pt>
                <c:pt idx="1">
                  <c:v>90356.7</c:v>
                </c:pt>
                <c:pt idx="2">
                  <c:v>85297.099999999991</c:v>
                </c:pt>
                <c:pt idx="3">
                  <c:v>84424.9</c:v>
                </c:pt>
                <c:pt idx="4">
                  <c:v>87216.5</c:v>
                </c:pt>
                <c:pt idx="5">
                  <c:v>77660.799999999988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CD-41E0-B38D-518406D9C367}"/>
            </c:ext>
          </c:extLst>
        </c:ser>
        <c:ser>
          <c:idx val="11"/>
          <c:order val="11"/>
          <c:tx>
            <c:strRef>
              <c:f>Graphs!$Q$16</c:f>
              <c:strCache>
                <c:ptCount val="1"/>
                <c:pt idx="0">
                  <c:v>Wittmund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Graphs!$R$3:$W$3</c:f>
              <c:numCache>
                <c:formatCode>General</c:formatCode>
                <c:ptCount val="6"/>
                <c:pt idx="0">
                  <c:v>1999</c:v>
                </c:pt>
                <c:pt idx="1">
                  <c:v>2003</c:v>
                </c:pt>
                <c:pt idx="2">
                  <c:v>2007</c:v>
                </c:pt>
                <c:pt idx="3">
                  <c:v>2010</c:v>
                </c:pt>
                <c:pt idx="4">
                  <c:v>2016</c:v>
                </c:pt>
                <c:pt idx="5">
                  <c:v>2020</c:v>
                </c:pt>
              </c:numCache>
            </c:numRef>
          </c:cat>
          <c:val>
            <c:numRef>
              <c:f>Graphs!$R$16:$W$16</c:f>
              <c:numCache>
                <c:formatCode>0</c:formatCode>
                <c:ptCount val="6"/>
                <c:pt idx="0">
                  <c:v>62161.399999999994</c:v>
                </c:pt>
                <c:pt idx="1">
                  <c:v>56525</c:v>
                </c:pt>
                <c:pt idx="2">
                  <c:v>54093.2</c:v>
                </c:pt>
                <c:pt idx="3">
                  <c:v>52570.7</c:v>
                </c:pt>
                <c:pt idx="4">
                  <c:v>53462.5</c:v>
                </c:pt>
                <c:pt idx="5">
                  <c:v>47364.1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CD-41E0-B38D-518406D9C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1424543"/>
        <c:axId val="1033333919"/>
      </c:lineChart>
      <c:catAx>
        <c:axId val="1491424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3333919"/>
        <c:crosses val="autoZero"/>
        <c:auto val="1"/>
        <c:lblAlgn val="ctr"/>
        <c:lblOffset val="100"/>
        <c:noMultiLvlLbl val="0"/>
      </c:catAx>
      <c:valAx>
        <c:axId val="1033333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Cattle, AU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1424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9357730456945"/>
          <c:y val="2.1327494503064773E-2"/>
          <c:w val="0.19733976168401768"/>
          <c:h val="0.939671903597882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17</xdr:row>
      <xdr:rowOff>25400</xdr:rowOff>
    </xdr:from>
    <xdr:to>
      <xdr:col>8</xdr:col>
      <xdr:colOff>69850</xdr:colOff>
      <xdr:row>38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79DA82-E952-4655-B348-FE09F98CB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142875</xdr:colOff>
      <xdr:row>17</xdr:row>
      <xdr:rowOff>63500</xdr:rowOff>
    </xdr:from>
    <xdr:to>
      <xdr:col>16</xdr:col>
      <xdr:colOff>768351</xdr:colOff>
      <xdr:row>38</xdr:row>
      <xdr:rowOff>146050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FC74AE-DFFB-441C-809E-1804A95B5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900905</xdr:colOff>
      <xdr:row>17</xdr:row>
      <xdr:rowOff>45242</xdr:rowOff>
    </xdr:from>
    <xdr:to>
      <xdr:col>25</xdr:col>
      <xdr:colOff>579437</xdr:colOff>
      <xdr:row>38</xdr:row>
      <xdr:rowOff>119062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AFFB38-95EB-4103-ADEC-151C223559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4858-9D0D-4723-968F-E477EBB44209}">
  <dimension ref="A1:BR43"/>
  <sheetViews>
    <sheetView tabSelected="1" zoomScaleNormal="100" workbookViewId="0">
      <selection activeCell="A2" sqref="A2"/>
    </sheetView>
  </sheetViews>
  <sheetFormatPr defaultRowHeight="13" x14ac:dyDescent="0.3"/>
  <cols>
    <col min="1" max="1" width="6.6328125" style="1" bestFit="1" customWidth="1"/>
    <col min="2" max="2" width="9.26953125" style="1" bestFit="1" customWidth="1"/>
    <col min="3" max="3" width="11.453125" style="1" bestFit="1" customWidth="1"/>
    <col min="4" max="4" width="17.6328125" style="1" bestFit="1" customWidth="1"/>
    <col min="5" max="5" width="6.7265625" style="1" bestFit="1" customWidth="1"/>
    <col min="6" max="6" width="1" style="1" customWidth="1"/>
    <col min="7" max="12" width="6.26953125" style="1" bestFit="1" customWidth="1"/>
    <col min="13" max="13" width="1.1796875" style="1" customWidth="1"/>
    <col min="14" max="19" width="7.1796875" style="1" bestFit="1" customWidth="1"/>
    <col min="20" max="20" width="1.26953125" style="1" customWidth="1"/>
    <col min="21" max="26" width="9.08984375" style="1" bestFit="1" customWidth="1"/>
    <col min="27" max="27" width="1" style="1" customWidth="1"/>
    <col min="28" max="33" width="8.7265625" style="1"/>
    <col min="34" max="34" width="1" style="1" customWidth="1"/>
    <col min="35" max="37" width="8.36328125" style="1" bestFit="1" customWidth="1"/>
    <col min="38" max="38" width="7.1796875" style="1" bestFit="1" customWidth="1"/>
    <col min="39" max="39" width="7.1796875" style="1" customWidth="1"/>
    <col min="40" max="40" width="1" style="1" customWidth="1"/>
    <col min="41" max="43" width="8.36328125" style="1" bestFit="1" customWidth="1"/>
    <col min="44" max="45" width="6.26953125" style="1" bestFit="1" customWidth="1"/>
    <col min="46" max="46" width="1.1796875" style="1" customWidth="1"/>
    <col min="47" max="51" width="8.7265625" style="1"/>
    <col min="52" max="52" width="1" style="1" customWidth="1"/>
    <col min="53" max="57" width="8.7265625" style="1"/>
    <col min="58" max="58" width="1.08984375" style="1" customWidth="1"/>
    <col min="59" max="63" width="8.7265625" style="1"/>
    <col min="64" max="64" width="1" style="1" customWidth="1"/>
    <col min="65" max="69" width="8.7265625" style="1"/>
    <col min="70" max="70" width="1.1796875" style="1" customWidth="1"/>
    <col min="71" max="16384" width="8.7265625" style="1"/>
  </cols>
  <sheetData>
    <row r="1" spans="1:70" ht="15.5" x14ac:dyDescent="0.35">
      <c r="A1" s="39" t="s">
        <v>86</v>
      </c>
    </row>
    <row r="2" spans="1:70" x14ac:dyDescent="0.3">
      <c r="A2" s="20" t="s">
        <v>87</v>
      </c>
    </row>
    <row r="4" spans="1:70" x14ac:dyDescent="0.3">
      <c r="A4" s="15" t="s">
        <v>68</v>
      </c>
    </row>
    <row r="5" spans="1:70" ht="14.5" customHeight="1" x14ac:dyDescent="0.3">
      <c r="A5" s="45" t="s">
        <v>1</v>
      </c>
      <c r="B5" s="45"/>
      <c r="C5" s="45"/>
      <c r="D5" s="45"/>
      <c r="E5" s="5" t="s">
        <v>2</v>
      </c>
      <c r="F5" s="5"/>
      <c r="G5" s="17" t="s">
        <v>0</v>
      </c>
      <c r="H5" s="21"/>
    </row>
    <row r="6" spans="1:70" x14ac:dyDescent="0.3">
      <c r="A6" s="46" t="s">
        <v>71</v>
      </c>
      <c r="B6" s="46"/>
      <c r="C6" s="46"/>
      <c r="D6" s="46"/>
      <c r="E6" s="1">
        <v>0.7</v>
      </c>
      <c r="G6" s="10" t="s">
        <v>46</v>
      </c>
      <c r="H6" s="22"/>
    </row>
    <row r="10" spans="1:70" x14ac:dyDescent="0.3">
      <c r="A10" s="42" t="s">
        <v>3</v>
      </c>
      <c r="B10" s="42" t="s">
        <v>4</v>
      </c>
      <c r="C10" s="42" t="s">
        <v>5</v>
      </c>
      <c r="D10" s="42" t="s">
        <v>6</v>
      </c>
      <c r="E10" s="4"/>
      <c r="F10" s="33"/>
      <c r="G10" s="47" t="s">
        <v>62</v>
      </c>
      <c r="H10" s="47"/>
      <c r="I10" s="47"/>
      <c r="J10" s="47"/>
      <c r="K10" s="47"/>
      <c r="L10" s="47"/>
      <c r="M10" s="24"/>
      <c r="N10" s="47" t="s">
        <v>61</v>
      </c>
      <c r="O10" s="47"/>
      <c r="P10" s="47"/>
      <c r="Q10" s="47"/>
      <c r="R10" s="47"/>
      <c r="S10" s="47"/>
      <c r="T10" s="24"/>
      <c r="U10" s="47" t="s">
        <v>63</v>
      </c>
      <c r="V10" s="47"/>
      <c r="W10" s="47"/>
      <c r="X10" s="47"/>
      <c r="Y10" s="47"/>
      <c r="Z10" s="47"/>
      <c r="AA10" s="30"/>
      <c r="AB10" s="48" t="s">
        <v>66</v>
      </c>
      <c r="AC10" s="48"/>
      <c r="AD10" s="48"/>
      <c r="AE10" s="48"/>
      <c r="AF10" s="48"/>
      <c r="AG10" s="48"/>
      <c r="AH10" s="31"/>
      <c r="AI10" s="41" t="s">
        <v>73</v>
      </c>
      <c r="AJ10" s="41"/>
      <c r="AK10" s="41"/>
      <c r="AL10" s="41"/>
      <c r="AM10" s="41"/>
      <c r="AN10" s="31"/>
      <c r="AO10" s="41" t="s">
        <v>77</v>
      </c>
      <c r="AP10" s="41"/>
      <c r="AQ10" s="41"/>
      <c r="AR10" s="41"/>
      <c r="AS10" s="41"/>
      <c r="AT10" s="31"/>
      <c r="AU10" s="41" t="s">
        <v>83</v>
      </c>
      <c r="AV10" s="41"/>
      <c r="AW10" s="41"/>
      <c r="AX10" s="41"/>
      <c r="AY10" s="41"/>
      <c r="AZ10" s="31"/>
      <c r="BA10" s="41" t="s">
        <v>84</v>
      </c>
      <c r="BB10" s="41"/>
      <c r="BC10" s="41"/>
      <c r="BD10" s="41"/>
      <c r="BE10" s="41"/>
      <c r="BF10" s="28"/>
      <c r="BG10" s="41" t="s">
        <v>80</v>
      </c>
      <c r="BH10" s="41"/>
      <c r="BI10" s="41"/>
      <c r="BJ10" s="41"/>
      <c r="BK10" s="41"/>
      <c r="BL10" s="28"/>
      <c r="BM10" s="41" t="s">
        <v>79</v>
      </c>
      <c r="BN10" s="41"/>
      <c r="BO10" s="41"/>
      <c r="BP10" s="41"/>
      <c r="BQ10" s="41"/>
      <c r="BR10" s="28"/>
    </row>
    <row r="11" spans="1:70" x14ac:dyDescent="0.3">
      <c r="A11" s="43"/>
      <c r="B11" s="43"/>
      <c r="C11" s="43"/>
      <c r="D11" s="43"/>
      <c r="E11" s="2" t="s">
        <v>65</v>
      </c>
      <c r="F11" s="34"/>
      <c r="G11" s="3">
        <v>1999</v>
      </c>
      <c r="H11" s="3">
        <v>2003</v>
      </c>
      <c r="I11" s="3">
        <v>2007</v>
      </c>
      <c r="J11" s="3">
        <v>2010</v>
      </c>
      <c r="K11" s="3">
        <v>2016</v>
      </c>
      <c r="L11" s="3">
        <v>2020</v>
      </c>
      <c r="M11" s="25"/>
      <c r="N11" s="3">
        <v>1999</v>
      </c>
      <c r="O11" s="3">
        <v>2003</v>
      </c>
      <c r="P11" s="3">
        <v>2007</v>
      </c>
      <c r="Q11" s="3">
        <v>2010</v>
      </c>
      <c r="R11" s="3">
        <v>2016</v>
      </c>
      <c r="S11" s="3">
        <v>2020</v>
      </c>
      <c r="T11" s="25"/>
      <c r="U11" s="3">
        <v>1999</v>
      </c>
      <c r="V11" s="3">
        <v>2003</v>
      </c>
      <c r="W11" s="3">
        <v>2007</v>
      </c>
      <c r="X11" s="3">
        <v>2010</v>
      </c>
      <c r="Y11" s="3">
        <v>2016</v>
      </c>
      <c r="Z11" s="3">
        <v>2020</v>
      </c>
      <c r="AA11" s="25"/>
      <c r="AB11" s="3">
        <v>1999</v>
      </c>
      <c r="AC11" s="3">
        <v>2003</v>
      </c>
      <c r="AD11" s="3">
        <v>2007</v>
      </c>
      <c r="AE11" s="3">
        <v>2010</v>
      </c>
      <c r="AF11" s="3">
        <v>2016</v>
      </c>
      <c r="AG11" s="3">
        <v>2020</v>
      </c>
      <c r="AH11" s="30"/>
      <c r="AI11" s="5">
        <v>1999</v>
      </c>
      <c r="AJ11" s="5">
        <v>2004</v>
      </c>
      <c r="AK11" s="5">
        <v>2009</v>
      </c>
      <c r="AL11" s="5">
        <v>2014</v>
      </c>
      <c r="AM11" s="5">
        <v>2019</v>
      </c>
      <c r="AN11" s="30"/>
      <c r="AO11" s="5">
        <v>1999</v>
      </c>
      <c r="AP11" s="5">
        <v>2004</v>
      </c>
      <c r="AQ11" s="5">
        <v>2009</v>
      </c>
      <c r="AR11" s="5">
        <v>2014</v>
      </c>
      <c r="AS11" s="5">
        <v>2019</v>
      </c>
      <c r="AT11" s="30"/>
      <c r="AU11" s="5">
        <v>1999</v>
      </c>
      <c r="AV11" s="5">
        <v>2004</v>
      </c>
      <c r="AW11" s="5">
        <v>2009</v>
      </c>
      <c r="AX11" s="5">
        <v>2014</v>
      </c>
      <c r="AY11" s="5">
        <v>2019</v>
      </c>
      <c r="AZ11" s="30"/>
      <c r="BA11" s="5">
        <v>1999</v>
      </c>
      <c r="BB11" s="5">
        <v>2004</v>
      </c>
      <c r="BC11" s="5">
        <v>2009</v>
      </c>
      <c r="BD11" s="5">
        <v>2014</v>
      </c>
      <c r="BE11" s="5">
        <v>2019</v>
      </c>
      <c r="BF11" s="28"/>
      <c r="BG11" s="5">
        <v>1999</v>
      </c>
      <c r="BH11" s="5">
        <v>2004</v>
      </c>
      <c r="BI11" s="5">
        <v>2009</v>
      </c>
      <c r="BJ11" s="5">
        <v>2014</v>
      </c>
      <c r="BK11" s="5">
        <v>2019</v>
      </c>
      <c r="BL11" s="28"/>
      <c r="BM11" s="5">
        <v>1999</v>
      </c>
      <c r="BN11" s="5">
        <v>2004</v>
      </c>
      <c r="BO11" s="5">
        <v>2009</v>
      </c>
      <c r="BP11" s="5">
        <v>2014</v>
      </c>
      <c r="BQ11" s="5">
        <v>2019</v>
      </c>
      <c r="BR11" s="28"/>
    </row>
    <row r="12" spans="1:70" x14ac:dyDescent="0.3">
      <c r="A12" s="43"/>
      <c r="B12" s="43"/>
      <c r="C12" s="43"/>
      <c r="D12" s="43"/>
      <c r="E12" s="4" t="s">
        <v>64</v>
      </c>
      <c r="F12" s="33"/>
      <c r="G12" s="5" t="s">
        <v>7</v>
      </c>
      <c r="H12" s="5" t="s">
        <v>7</v>
      </c>
      <c r="I12" s="5" t="s">
        <v>7</v>
      </c>
      <c r="J12" s="5" t="s">
        <v>7</v>
      </c>
      <c r="K12" s="5" t="s">
        <v>7</v>
      </c>
      <c r="L12" s="5" t="s">
        <v>7</v>
      </c>
      <c r="M12" s="26"/>
      <c r="N12" s="6" t="s">
        <v>45</v>
      </c>
      <c r="O12" s="6" t="s">
        <v>45</v>
      </c>
      <c r="P12" s="6" t="s">
        <v>45</v>
      </c>
      <c r="Q12" s="6" t="s">
        <v>45</v>
      </c>
      <c r="R12" s="6" t="s">
        <v>45</v>
      </c>
      <c r="S12" s="6" t="s">
        <v>45</v>
      </c>
      <c r="T12" s="26"/>
      <c r="U12" s="5" t="s">
        <v>60</v>
      </c>
      <c r="V12" s="5" t="s">
        <v>60</v>
      </c>
      <c r="W12" s="5" t="s">
        <v>60</v>
      </c>
      <c r="X12" s="5" t="s">
        <v>60</v>
      </c>
      <c r="Y12" s="5" t="s">
        <v>60</v>
      </c>
      <c r="Z12" s="5" t="s">
        <v>60</v>
      </c>
      <c r="AA12" s="26"/>
      <c r="AB12" s="5" t="s">
        <v>67</v>
      </c>
      <c r="AC12" s="5" t="s">
        <v>67</v>
      </c>
      <c r="AD12" s="5" t="s">
        <v>67</v>
      </c>
      <c r="AE12" s="5" t="s">
        <v>67</v>
      </c>
      <c r="AF12" s="5" t="s">
        <v>67</v>
      </c>
      <c r="AG12" s="5" t="s">
        <v>67</v>
      </c>
      <c r="AH12" s="30"/>
      <c r="AI12" s="5" t="s">
        <v>7</v>
      </c>
      <c r="AJ12" s="5" t="s">
        <v>7</v>
      </c>
      <c r="AK12" s="5" t="s">
        <v>7</v>
      </c>
      <c r="AL12" s="5" t="s">
        <v>7</v>
      </c>
      <c r="AM12" s="5" t="s">
        <v>7</v>
      </c>
      <c r="AN12" s="30"/>
      <c r="AO12" s="5" t="s">
        <v>7</v>
      </c>
      <c r="AP12" s="5" t="s">
        <v>7</v>
      </c>
      <c r="AQ12" s="5" t="s">
        <v>7</v>
      </c>
      <c r="AR12" s="5" t="s">
        <v>7</v>
      </c>
      <c r="AS12" s="5" t="s">
        <v>7</v>
      </c>
      <c r="AT12" s="30"/>
      <c r="AU12" s="5" t="s">
        <v>7</v>
      </c>
      <c r="AV12" s="5" t="s">
        <v>7</v>
      </c>
      <c r="AW12" s="5" t="s">
        <v>7</v>
      </c>
      <c r="AX12" s="5" t="s">
        <v>7</v>
      </c>
      <c r="AY12" s="5" t="s">
        <v>7</v>
      </c>
      <c r="AZ12" s="30"/>
      <c r="BA12" s="5" t="s">
        <v>7</v>
      </c>
      <c r="BB12" s="5" t="s">
        <v>7</v>
      </c>
      <c r="BC12" s="5" t="s">
        <v>7</v>
      </c>
      <c r="BD12" s="5" t="s">
        <v>7</v>
      </c>
      <c r="BE12" s="5" t="s">
        <v>7</v>
      </c>
      <c r="BF12" s="28"/>
      <c r="BG12" s="5" t="s">
        <v>78</v>
      </c>
      <c r="BH12" s="5" t="s">
        <v>78</v>
      </c>
      <c r="BI12" s="5" t="s">
        <v>78</v>
      </c>
      <c r="BJ12" s="5" t="s">
        <v>78</v>
      </c>
      <c r="BK12" s="5" t="s">
        <v>78</v>
      </c>
      <c r="BL12" s="28"/>
      <c r="BM12" s="5" t="s">
        <v>78</v>
      </c>
      <c r="BN12" s="5" t="s">
        <v>78</v>
      </c>
      <c r="BO12" s="5" t="s">
        <v>78</v>
      </c>
      <c r="BP12" s="5" t="s">
        <v>78</v>
      </c>
      <c r="BQ12" s="5" t="s">
        <v>78</v>
      </c>
      <c r="BR12" s="28"/>
    </row>
    <row r="13" spans="1:70" x14ac:dyDescent="0.3">
      <c r="A13" s="44"/>
      <c r="B13" s="44"/>
      <c r="C13" s="44"/>
      <c r="D13" s="44"/>
      <c r="E13" s="16" t="s">
        <v>0</v>
      </c>
      <c r="F13" s="35"/>
      <c r="G13" s="17" t="s">
        <v>48</v>
      </c>
      <c r="H13" s="17" t="s">
        <v>50</v>
      </c>
      <c r="I13" s="17" t="s">
        <v>52</v>
      </c>
      <c r="J13" s="17" t="s">
        <v>54</v>
      </c>
      <c r="K13" s="17" t="s">
        <v>54</v>
      </c>
      <c r="L13" s="17" t="s">
        <v>54</v>
      </c>
      <c r="M13" s="27"/>
      <c r="N13" s="17" t="s">
        <v>56</v>
      </c>
      <c r="O13" s="17" t="s">
        <v>58</v>
      </c>
      <c r="P13" s="17" t="s">
        <v>52</v>
      </c>
      <c r="Q13" s="17" t="s">
        <v>70</v>
      </c>
      <c r="R13" s="17" t="s">
        <v>70</v>
      </c>
      <c r="S13" s="17" t="s">
        <v>70</v>
      </c>
      <c r="T13" s="27"/>
      <c r="U13" s="17" t="s">
        <v>8</v>
      </c>
      <c r="V13" s="17" t="s">
        <v>8</v>
      </c>
      <c r="W13" s="17" t="s">
        <v>8</v>
      </c>
      <c r="X13" s="17" t="s">
        <v>8</v>
      </c>
      <c r="Y13" s="17" t="s">
        <v>8</v>
      </c>
      <c r="Z13" s="17" t="s">
        <v>8</v>
      </c>
      <c r="AA13" s="30"/>
      <c r="AB13" s="17" t="s">
        <v>8</v>
      </c>
      <c r="AC13" s="17" t="s">
        <v>8</v>
      </c>
      <c r="AD13" s="17" t="s">
        <v>8</v>
      </c>
      <c r="AE13" s="17" t="s">
        <v>8</v>
      </c>
      <c r="AF13" s="17" t="s">
        <v>8</v>
      </c>
      <c r="AG13" s="17" t="s">
        <v>8</v>
      </c>
      <c r="AH13" s="32"/>
      <c r="AI13" s="23" t="s">
        <v>74</v>
      </c>
      <c r="AJ13" s="23" t="s">
        <v>74</v>
      </c>
      <c r="AK13" s="23" t="s">
        <v>74</v>
      </c>
      <c r="AL13" s="17" t="s">
        <v>75</v>
      </c>
      <c r="AM13" s="17" t="s">
        <v>75</v>
      </c>
      <c r="AN13" s="32"/>
      <c r="AO13" s="23" t="s">
        <v>74</v>
      </c>
      <c r="AP13" s="23" t="s">
        <v>74</v>
      </c>
      <c r="AQ13" s="23" t="s">
        <v>74</v>
      </c>
      <c r="AR13" s="17" t="s">
        <v>75</v>
      </c>
      <c r="AS13" s="17" t="s">
        <v>75</v>
      </c>
      <c r="AT13" s="32"/>
      <c r="AU13" s="23" t="s">
        <v>8</v>
      </c>
      <c r="AV13" s="23" t="s">
        <v>8</v>
      </c>
      <c r="AW13" s="23" t="s">
        <v>8</v>
      </c>
      <c r="AX13" s="17" t="s">
        <v>8</v>
      </c>
      <c r="AY13" s="17" t="s">
        <v>8</v>
      </c>
      <c r="AZ13" s="32"/>
      <c r="BA13" s="23" t="s">
        <v>8</v>
      </c>
      <c r="BB13" s="23" t="s">
        <v>8</v>
      </c>
      <c r="BC13" s="23" t="s">
        <v>8</v>
      </c>
      <c r="BD13" s="17" t="s">
        <v>8</v>
      </c>
      <c r="BE13" s="17" t="s">
        <v>8</v>
      </c>
      <c r="BF13" s="28"/>
      <c r="BG13" s="23" t="s">
        <v>8</v>
      </c>
      <c r="BH13" s="23" t="s">
        <v>8</v>
      </c>
      <c r="BI13" s="23" t="s">
        <v>8</v>
      </c>
      <c r="BJ13" s="17" t="s">
        <v>8</v>
      </c>
      <c r="BK13" s="17" t="s">
        <v>8</v>
      </c>
      <c r="BL13" s="28"/>
      <c r="BM13" s="23" t="s">
        <v>8</v>
      </c>
      <c r="BN13" s="23" t="s">
        <v>8</v>
      </c>
      <c r="BO13" s="23" t="s">
        <v>8</v>
      </c>
      <c r="BP13" s="17" t="s">
        <v>8</v>
      </c>
      <c r="BQ13" s="17" t="s">
        <v>8</v>
      </c>
      <c r="BR13" s="28"/>
    </row>
    <row r="14" spans="1:70" x14ac:dyDescent="0.3">
      <c r="A14" s="8">
        <v>4</v>
      </c>
      <c r="B14" s="8" t="s">
        <v>9</v>
      </c>
      <c r="C14" s="8" t="s">
        <v>10</v>
      </c>
      <c r="D14" s="8"/>
      <c r="E14" s="8"/>
      <c r="F14" s="29"/>
      <c r="G14" s="8">
        <v>127694</v>
      </c>
      <c r="H14" s="1">
        <v>121669</v>
      </c>
      <c r="I14" s="1">
        <v>158962</v>
      </c>
      <c r="J14" s="1">
        <v>188035</v>
      </c>
      <c r="K14" s="1">
        <v>228517</v>
      </c>
      <c r="L14" s="1">
        <v>235666</v>
      </c>
      <c r="M14" s="28"/>
      <c r="N14" s="1">
        <v>1553433</v>
      </c>
      <c r="O14" s="8">
        <v>1449154</v>
      </c>
      <c r="P14" s="8">
        <v>1381594</v>
      </c>
      <c r="Q14" s="8">
        <v>1370275</v>
      </c>
      <c r="R14" s="8">
        <v>1471231</v>
      </c>
      <c r="S14" s="8">
        <v>1347630</v>
      </c>
      <c r="T14" s="29"/>
      <c r="U14" s="9">
        <f>N14*$E$6</f>
        <v>1087403.0999999999</v>
      </c>
      <c r="V14" s="9">
        <f t="shared" ref="V14:Z14" si="0">O14*$E$6</f>
        <v>1014407.7999999999</v>
      </c>
      <c r="W14" s="9">
        <f t="shared" si="0"/>
        <v>967115.79999999993</v>
      </c>
      <c r="X14" s="9">
        <f t="shared" si="0"/>
        <v>959192.49999999988</v>
      </c>
      <c r="Y14" s="9">
        <f t="shared" si="0"/>
        <v>1029861.7</v>
      </c>
      <c r="Z14" s="9">
        <f t="shared" si="0"/>
        <v>943340.99999999988</v>
      </c>
      <c r="AA14" s="28"/>
      <c r="AB14" s="18">
        <f>G14/U14</f>
        <v>0.11743023355368401</v>
      </c>
      <c r="AC14" s="18">
        <f t="shared" ref="AC14:AG14" si="1">H14/V14</f>
        <v>0.11994091528081706</v>
      </c>
      <c r="AD14" s="18">
        <f t="shared" si="1"/>
        <v>0.16436707992982846</v>
      </c>
      <c r="AE14" s="18">
        <f t="shared" si="1"/>
        <v>0.19603468542550115</v>
      </c>
      <c r="AF14" s="18">
        <f t="shared" si="1"/>
        <v>0.22189095875688941</v>
      </c>
      <c r="AG14" s="18">
        <f t="shared" si="1"/>
        <v>0.2498205844970165</v>
      </c>
      <c r="AH14" s="28"/>
      <c r="AI14" s="9">
        <v>1225280.4522654829</v>
      </c>
      <c r="AJ14" s="9">
        <v>1225280.4522654829</v>
      </c>
      <c r="AK14" s="9">
        <v>1225280.4522654829</v>
      </c>
      <c r="AL14" s="9">
        <v>1186153.0263555115</v>
      </c>
      <c r="AM14" s="9">
        <v>1187033.5847478646</v>
      </c>
      <c r="AN14" s="28"/>
      <c r="AO14" s="9">
        <v>145990.91423428842</v>
      </c>
      <c r="AP14" s="9">
        <v>224237.07047135427</v>
      </c>
      <c r="AQ14" s="9">
        <v>256170.61331638708</v>
      </c>
      <c r="AR14" s="9">
        <v>328069.43587730412</v>
      </c>
      <c r="AS14" s="9">
        <v>312594.63393181306</v>
      </c>
      <c r="AT14" s="28"/>
      <c r="AU14" s="9">
        <f>SUM(AU15:AU31)</f>
        <v>145990.91423428842</v>
      </c>
      <c r="AV14" s="9">
        <f>SUM(AV15:AV31)</f>
        <v>119256.1637492437</v>
      </c>
      <c r="AW14" s="9">
        <f>SUM(AW15:AW31)</f>
        <v>112056.18210749043</v>
      </c>
      <c r="AX14" s="9">
        <f t="shared" ref="AX14:AY14" si="2">SUM(AX15:AX31)</f>
        <v>121518.57642213587</v>
      </c>
      <c r="AY14" s="9">
        <f t="shared" si="2"/>
        <v>113309.4931147326</v>
      </c>
      <c r="AZ14" s="28"/>
      <c r="BA14" s="9">
        <f>SUM(BA15:BA31)</f>
        <v>0</v>
      </c>
      <c r="BB14" s="9">
        <f t="shared" ref="BB14:BE14" si="3">SUM(BB15:BB31)</f>
        <v>104980.90672211057</v>
      </c>
      <c r="BC14" s="9">
        <f t="shared" si="3"/>
        <v>144114.43120889668</v>
      </c>
      <c r="BD14" s="9">
        <f t="shared" si="3"/>
        <v>206550.85945516833</v>
      </c>
      <c r="BE14" s="9">
        <f t="shared" si="3"/>
        <v>199285.14081708051</v>
      </c>
      <c r="BF14" s="28"/>
      <c r="BG14" s="9">
        <f>BA14*100/AI14</f>
        <v>0</v>
      </c>
      <c r="BH14" s="9">
        <f t="shared" ref="BH14:BK14" si="4">BB14*100/AJ14</f>
        <v>8.5679083941971061</v>
      </c>
      <c r="BI14" s="9">
        <f t="shared" si="4"/>
        <v>11.76175062145456</v>
      </c>
      <c r="BJ14" s="9">
        <f t="shared" si="4"/>
        <v>17.413508616995365</v>
      </c>
      <c r="BK14" s="9">
        <f t="shared" si="4"/>
        <v>16.788500626914466</v>
      </c>
      <c r="BL14" s="28"/>
      <c r="BM14" s="9">
        <f>BA14*100/AO14</f>
        <v>0</v>
      </c>
      <c r="BN14" s="9">
        <f t="shared" ref="BN14:BQ14" si="5">BB14*100/AP14</f>
        <v>46.816927505089581</v>
      </c>
      <c r="BO14" s="9">
        <f t="shared" si="5"/>
        <v>56.257206610543626</v>
      </c>
      <c r="BP14" s="9">
        <f t="shared" si="5"/>
        <v>62.959494810244081</v>
      </c>
      <c r="BQ14" s="9">
        <f t="shared" si="5"/>
        <v>63.751939152145205</v>
      </c>
      <c r="BR14" s="28"/>
    </row>
    <row r="15" spans="1:70" x14ac:dyDescent="0.3">
      <c r="A15" s="8">
        <v>401</v>
      </c>
      <c r="B15" s="8" t="s">
        <v>11</v>
      </c>
      <c r="D15" s="8" t="s">
        <v>12</v>
      </c>
      <c r="E15" s="8"/>
      <c r="F15" s="29"/>
      <c r="G15" s="8">
        <v>434</v>
      </c>
      <c r="H15" s="1">
        <v>391</v>
      </c>
      <c r="I15" s="1">
        <v>394</v>
      </c>
      <c r="J15" s="1">
        <v>427</v>
      </c>
      <c r="K15" s="1">
        <v>411</v>
      </c>
      <c r="L15" s="1">
        <v>424</v>
      </c>
      <c r="M15" s="28"/>
      <c r="N15" s="1">
        <v>6682</v>
      </c>
      <c r="O15" s="8">
        <v>6158</v>
      </c>
      <c r="P15" s="8">
        <v>5354</v>
      </c>
      <c r="Q15" s="8">
        <v>5484</v>
      </c>
      <c r="R15" s="8">
        <v>5069</v>
      </c>
      <c r="S15" s="8">
        <v>4344</v>
      </c>
      <c r="T15" s="29"/>
      <c r="U15" s="9">
        <f t="shared" ref="U15:U31" si="6">N15*$E$6</f>
        <v>4677.3999999999996</v>
      </c>
      <c r="V15" s="9">
        <f t="shared" ref="V15:V31" si="7">O15*$E$6</f>
        <v>4310.5999999999995</v>
      </c>
      <c r="W15" s="9">
        <f t="shared" ref="W15:W31" si="8">P15*$E$6</f>
        <v>3747.7999999999997</v>
      </c>
      <c r="X15" s="9">
        <f t="shared" ref="X15:X31" si="9">Q15*$E$6</f>
        <v>3838.7999999999997</v>
      </c>
      <c r="Y15" s="9">
        <f t="shared" ref="Y15:Y31" si="10">R15*$E$6</f>
        <v>3548.2999999999997</v>
      </c>
      <c r="Z15" s="9">
        <f t="shared" ref="Z15:Z31" si="11">S15*$E$6</f>
        <v>3040.7999999999997</v>
      </c>
      <c r="AA15" s="28"/>
      <c r="AB15" s="18">
        <f t="shared" ref="AB15:AB31" si="12">G15/U15</f>
        <v>9.2786590841065553E-2</v>
      </c>
      <c r="AC15" s="18">
        <f t="shared" ref="AC15:AC31" si="13">H15/V15</f>
        <v>9.0706630167494098E-2</v>
      </c>
      <c r="AD15" s="18">
        <f t="shared" ref="AD15:AD31" si="14">I15/W15</f>
        <v>0.10512834196061691</v>
      </c>
      <c r="AE15" s="18">
        <f t="shared" ref="AE15:AE31" si="15">J15/X15</f>
        <v>0.11123267687819111</v>
      </c>
      <c r="AF15" s="18">
        <f t="shared" ref="AF15:AF31" si="16">K15/Y15</f>
        <v>0.11583011583011583</v>
      </c>
      <c r="AG15" s="18">
        <f t="shared" ref="AG15:AG31" si="17">L15/Z15</f>
        <v>0.13943699026571957</v>
      </c>
      <c r="AH15" s="28"/>
      <c r="AI15" s="9">
        <v>2257.9889805601601</v>
      </c>
      <c r="AJ15" s="9">
        <v>2257.9889805601601</v>
      </c>
      <c r="AK15" s="9">
        <v>2257.9889805601601</v>
      </c>
      <c r="AL15" s="9">
        <v>2256.3701742600601</v>
      </c>
      <c r="AM15" s="9">
        <v>2239.1778583184901</v>
      </c>
      <c r="AN15" s="28"/>
      <c r="AO15" s="9">
        <v>90.804732234227998</v>
      </c>
      <c r="AP15" s="9">
        <v>90.505711033404495</v>
      </c>
      <c r="AQ15" s="9">
        <v>121.042879622396</v>
      </c>
      <c r="AR15" s="9">
        <v>496.16817876052198</v>
      </c>
      <c r="AS15" s="9">
        <v>475.394762583003</v>
      </c>
      <c r="AT15" s="28"/>
      <c r="AU15" s="9">
        <f>AO15</f>
        <v>90.804732234227998</v>
      </c>
      <c r="AV15" s="9">
        <f>V15*AB15</f>
        <v>399.96587847949712</v>
      </c>
      <c r="AW15" s="9">
        <f>X15*AB15</f>
        <v>356.1891649206824</v>
      </c>
      <c r="AX15" s="9">
        <f>Y15*AB15</f>
        <v>329.23466028135289</v>
      </c>
      <c r="AY15" s="9">
        <f>Z15*AB15</f>
        <v>282.14546542951211</v>
      </c>
      <c r="AZ15" s="28"/>
      <c r="BA15" s="9">
        <f>AO15-AU15</f>
        <v>0</v>
      </c>
      <c r="BB15" s="36">
        <f>AP15-AV15</f>
        <v>-309.46016744609261</v>
      </c>
      <c r="BC15" s="36">
        <f t="shared" ref="BB15:BE30" si="18">AQ15-AW15</f>
        <v>-235.14628529828639</v>
      </c>
      <c r="BD15" s="9">
        <f t="shared" si="18"/>
        <v>166.93351847916909</v>
      </c>
      <c r="BE15" s="9">
        <f t="shared" si="18"/>
        <v>193.24929715349089</v>
      </c>
      <c r="BF15" s="28"/>
      <c r="BG15" s="9">
        <f t="shared" ref="BG15:BG31" si="19">BA15*100/AI15</f>
        <v>0</v>
      </c>
      <c r="BH15" s="9">
        <f t="shared" ref="BH15:BH31" si="20">BB15*100/AJ15</f>
        <v>-13.705123014786457</v>
      </c>
      <c r="BI15" s="9">
        <f t="shared" ref="BI15:BI31" si="21">BC15*100/AK15</f>
        <v>-10.413969568618155</v>
      </c>
      <c r="BJ15" s="9">
        <f t="shared" ref="BJ15:BJ31" si="22">BD15*100/AL15</f>
        <v>7.3983214449248003</v>
      </c>
      <c r="BK15" s="9">
        <f t="shared" ref="BK15:BK31" si="23">BE15*100/AM15</f>
        <v>8.630368348613958</v>
      </c>
      <c r="BL15" s="28"/>
      <c r="BM15" s="9">
        <f t="shared" ref="BM15:BM31" si="24">BA15*100/AO15</f>
        <v>0</v>
      </c>
      <c r="BN15" s="9">
        <f t="shared" ref="BN15:BN31" si="25">BB15*100/AP15</f>
        <v>-341.92335921417691</v>
      </c>
      <c r="BO15" s="9">
        <f t="shared" ref="BO15:BO31" si="26">BC15*100/AQ15</f>
        <v>-194.26692923354605</v>
      </c>
      <c r="BP15" s="9">
        <f t="shared" ref="BP15:BP31" si="27">BD15*100/AR15</f>
        <v>33.644543448188443</v>
      </c>
      <c r="BQ15" s="9">
        <f t="shared" ref="BQ15:BQ31" si="28">BE15*100/AS15</f>
        <v>40.650278960477593</v>
      </c>
      <c r="BR15" s="28"/>
    </row>
    <row r="16" spans="1:70" x14ac:dyDescent="0.3">
      <c r="A16" s="8">
        <v>402</v>
      </c>
      <c r="B16" s="8" t="s">
        <v>13</v>
      </c>
      <c r="D16" s="8" t="s">
        <v>14</v>
      </c>
      <c r="E16" s="8"/>
      <c r="F16" s="29"/>
      <c r="G16" s="8">
        <v>94</v>
      </c>
      <c r="H16" s="1">
        <v>0</v>
      </c>
      <c r="I16" s="1">
        <v>250</v>
      </c>
      <c r="J16" s="1">
        <v>345</v>
      </c>
      <c r="K16" s="1">
        <v>416</v>
      </c>
      <c r="L16" s="1">
        <v>543</v>
      </c>
      <c r="M16" s="28"/>
      <c r="N16" s="1">
        <v>7006</v>
      </c>
      <c r="O16" s="8">
        <v>6405</v>
      </c>
      <c r="P16" s="8">
        <v>5966</v>
      </c>
      <c r="Q16" s="8">
        <v>6244</v>
      </c>
      <c r="R16" s="8">
        <v>7027</v>
      </c>
      <c r="S16" s="8">
        <v>6750</v>
      </c>
      <c r="T16" s="29"/>
      <c r="U16" s="9">
        <f t="shared" si="6"/>
        <v>4904.2</v>
      </c>
      <c r="V16" s="9">
        <f t="shared" si="7"/>
        <v>4483.5</v>
      </c>
      <c r="W16" s="9">
        <f t="shared" si="8"/>
        <v>4176.2</v>
      </c>
      <c r="X16" s="9">
        <f t="shared" si="9"/>
        <v>4370.7999999999993</v>
      </c>
      <c r="Y16" s="9">
        <f t="shared" si="10"/>
        <v>4918.8999999999996</v>
      </c>
      <c r="Z16" s="9">
        <f t="shared" si="11"/>
        <v>4725</v>
      </c>
      <c r="AA16" s="28"/>
      <c r="AB16" s="18">
        <f t="shared" si="12"/>
        <v>1.9167244402756821E-2</v>
      </c>
      <c r="AC16" s="18">
        <f t="shared" si="13"/>
        <v>0</v>
      </c>
      <c r="AD16" s="18">
        <f t="shared" si="14"/>
        <v>5.9863033379627416E-2</v>
      </c>
      <c r="AE16" s="18">
        <f t="shared" si="15"/>
        <v>7.8932918458863383E-2</v>
      </c>
      <c r="AF16" s="18">
        <f t="shared" si="16"/>
        <v>8.457175384740491E-2</v>
      </c>
      <c r="AG16" s="18">
        <f t="shared" si="17"/>
        <v>0.11492063492063492</v>
      </c>
      <c r="AH16" s="28"/>
      <c r="AI16" s="9">
        <v>12303.9604587794</v>
      </c>
      <c r="AJ16" s="9">
        <v>12303.9604587794</v>
      </c>
      <c r="AK16" s="9">
        <v>12303.9604587794</v>
      </c>
      <c r="AL16" s="9">
        <v>11770.2315173305</v>
      </c>
      <c r="AM16" s="9">
        <v>11542.2575961931</v>
      </c>
      <c r="AN16" s="28"/>
      <c r="AO16" s="9">
        <v>98.228525708350304</v>
      </c>
      <c r="AP16" s="9">
        <v>347.783349527084</v>
      </c>
      <c r="AQ16" s="9">
        <v>705.38736983507397</v>
      </c>
      <c r="AR16" s="9">
        <v>977.68019828717797</v>
      </c>
      <c r="AS16" s="9">
        <v>1057.79805311672</v>
      </c>
      <c r="AT16" s="28"/>
      <c r="AU16" s="9">
        <f t="shared" ref="AU16:AU31" si="29">AO16</f>
        <v>98.228525708350304</v>
      </c>
      <c r="AV16" s="9">
        <f t="shared" ref="AV16:AV31" si="30">V16*AB16</f>
        <v>85.936340279760202</v>
      </c>
      <c r="AW16" s="9">
        <f t="shared" ref="AW16:AW31" si="31">X16*AB16</f>
        <v>83.776191835569506</v>
      </c>
      <c r="AX16" s="9">
        <f t="shared" ref="AX16:AX31" si="32">Y16*AB16</f>
        <v>94.281758492720513</v>
      </c>
      <c r="AY16" s="9">
        <f t="shared" ref="AY16:AY31" si="33">Z16*AB16</f>
        <v>90.565229803025986</v>
      </c>
      <c r="AZ16" s="28"/>
      <c r="BA16" s="9">
        <f t="shared" ref="BA16:BA31" si="34">AO16-AU16</f>
        <v>0</v>
      </c>
      <c r="BB16" s="9">
        <f t="shared" si="18"/>
        <v>261.8470092473238</v>
      </c>
      <c r="BC16" s="9">
        <f t="shared" si="18"/>
        <v>621.61117799950443</v>
      </c>
      <c r="BD16" s="9">
        <f t="shared" si="18"/>
        <v>883.39843979445743</v>
      </c>
      <c r="BE16" s="9">
        <f t="shared" si="18"/>
        <v>967.23282331369398</v>
      </c>
      <c r="BF16" s="28"/>
      <c r="BG16" s="9">
        <f t="shared" si="19"/>
        <v>0</v>
      </c>
      <c r="BH16" s="9">
        <f t="shared" si="20"/>
        <v>2.1281522329705211</v>
      </c>
      <c r="BI16" s="9">
        <f t="shared" si="21"/>
        <v>5.052122689129404</v>
      </c>
      <c r="BJ16" s="9">
        <f t="shared" si="22"/>
        <v>7.5053616277108972</v>
      </c>
      <c r="BK16" s="9">
        <f t="shared" si="23"/>
        <v>8.3799275423614645</v>
      </c>
      <c r="BL16" s="28"/>
      <c r="BM16" s="9">
        <f t="shared" si="24"/>
        <v>0</v>
      </c>
      <c r="BN16" s="9">
        <f t="shared" si="25"/>
        <v>75.290266081853403</v>
      </c>
      <c r="BO16" s="9">
        <f t="shared" si="26"/>
        <v>88.123377959665319</v>
      </c>
      <c r="BP16" s="9">
        <f t="shared" si="27"/>
        <v>90.356585041008799</v>
      </c>
      <c r="BQ16" s="9">
        <f t="shared" si="28"/>
        <v>91.438325157038946</v>
      </c>
      <c r="BR16" s="28"/>
    </row>
    <row r="17" spans="1:70" x14ac:dyDescent="0.3">
      <c r="A17" s="8">
        <v>403</v>
      </c>
      <c r="B17" s="8" t="s">
        <v>15</v>
      </c>
      <c r="D17" s="8" t="s">
        <v>16</v>
      </c>
      <c r="E17" s="8"/>
      <c r="F17" s="29"/>
      <c r="G17" s="8">
        <v>0</v>
      </c>
      <c r="H17" s="1">
        <v>257</v>
      </c>
      <c r="I17" s="1">
        <v>308</v>
      </c>
      <c r="J17" s="1">
        <v>402</v>
      </c>
      <c r="K17" s="1">
        <v>421</v>
      </c>
      <c r="L17" s="1">
        <v>499</v>
      </c>
      <c r="M17" s="28"/>
      <c r="N17" s="1">
        <v>4562</v>
      </c>
      <c r="O17" s="8">
        <v>4220</v>
      </c>
      <c r="P17" s="8">
        <v>3926</v>
      </c>
      <c r="Q17" s="8">
        <v>4114</v>
      </c>
      <c r="R17" s="8">
        <v>3913</v>
      </c>
      <c r="S17" s="8">
        <v>3520</v>
      </c>
      <c r="T17" s="29"/>
      <c r="U17" s="9">
        <f t="shared" si="6"/>
        <v>3193.3999999999996</v>
      </c>
      <c r="V17" s="9">
        <f t="shared" si="7"/>
        <v>2954</v>
      </c>
      <c r="W17" s="9">
        <f t="shared" si="8"/>
        <v>2748.2</v>
      </c>
      <c r="X17" s="9">
        <f t="shared" si="9"/>
        <v>2879.7999999999997</v>
      </c>
      <c r="Y17" s="9">
        <f t="shared" si="10"/>
        <v>2739.1</v>
      </c>
      <c r="Z17" s="9">
        <f t="shared" si="11"/>
        <v>2464</v>
      </c>
      <c r="AA17" s="28"/>
      <c r="AB17" s="18">
        <f t="shared" si="12"/>
        <v>0</v>
      </c>
      <c r="AC17" s="18">
        <f t="shared" si="13"/>
        <v>8.7000677048070407E-2</v>
      </c>
      <c r="AD17" s="18">
        <f t="shared" si="14"/>
        <v>0.11207335710646969</v>
      </c>
      <c r="AE17" s="18">
        <f t="shared" si="15"/>
        <v>0.13959302729356207</v>
      </c>
      <c r="AF17" s="18">
        <f t="shared" si="16"/>
        <v>0.15370012047752912</v>
      </c>
      <c r="AG17" s="18">
        <f t="shared" si="17"/>
        <v>0.20251623376623376</v>
      </c>
      <c r="AH17" s="28"/>
      <c r="AI17" s="9">
        <v>2715.2008873227701</v>
      </c>
      <c r="AJ17" s="9">
        <v>2715.2008873227701</v>
      </c>
      <c r="AK17" s="9">
        <v>2715.2008873227701</v>
      </c>
      <c r="AL17" s="9">
        <v>2614.9823033678099</v>
      </c>
      <c r="AM17" s="9">
        <v>2549.0307952252701</v>
      </c>
      <c r="AN17" s="28"/>
      <c r="AO17" s="9">
        <v>209.984040364598</v>
      </c>
      <c r="AP17" s="9">
        <v>304.019883580721</v>
      </c>
      <c r="AQ17" s="9">
        <v>464.63462261126199</v>
      </c>
      <c r="AR17" s="9">
        <v>509.31335748593898</v>
      </c>
      <c r="AS17" s="9">
        <v>419.221327695387</v>
      </c>
      <c r="AT17" s="28"/>
      <c r="AU17" s="9">
        <f t="shared" si="29"/>
        <v>209.984040364598</v>
      </c>
      <c r="AV17" s="9">
        <f t="shared" si="30"/>
        <v>0</v>
      </c>
      <c r="AW17" s="9">
        <f t="shared" si="31"/>
        <v>0</v>
      </c>
      <c r="AX17" s="9">
        <f t="shared" si="32"/>
        <v>0</v>
      </c>
      <c r="AY17" s="9">
        <f t="shared" si="33"/>
        <v>0</v>
      </c>
      <c r="AZ17" s="28"/>
      <c r="BA17" s="9">
        <f t="shared" si="34"/>
        <v>0</v>
      </c>
      <c r="BB17" s="9">
        <f t="shared" si="18"/>
        <v>304.019883580721</v>
      </c>
      <c r="BC17" s="9">
        <f t="shared" si="18"/>
        <v>464.63462261126199</v>
      </c>
      <c r="BD17" s="9">
        <f t="shared" si="18"/>
        <v>509.31335748593898</v>
      </c>
      <c r="BE17" s="9">
        <f t="shared" si="18"/>
        <v>419.221327695387</v>
      </c>
      <c r="BF17" s="28"/>
      <c r="BG17" s="9">
        <f t="shared" si="19"/>
        <v>0</v>
      </c>
      <c r="BH17" s="9">
        <f t="shared" si="20"/>
        <v>11.19695728592993</v>
      </c>
      <c r="BI17" s="9">
        <f t="shared" si="21"/>
        <v>17.112347921681732</v>
      </c>
      <c r="BJ17" s="9">
        <f t="shared" si="22"/>
        <v>19.476742034926943</v>
      </c>
      <c r="BK17" s="9">
        <f t="shared" si="23"/>
        <v>16.446302982319928</v>
      </c>
      <c r="BL17" s="28"/>
      <c r="BM17" s="9">
        <f t="shared" si="24"/>
        <v>0</v>
      </c>
      <c r="BN17" s="9">
        <f t="shared" si="25"/>
        <v>100</v>
      </c>
      <c r="BO17" s="9">
        <f t="shared" si="26"/>
        <v>100</v>
      </c>
      <c r="BP17" s="9">
        <f t="shared" si="27"/>
        <v>100</v>
      </c>
      <c r="BQ17" s="9">
        <f t="shared" si="28"/>
        <v>100</v>
      </c>
      <c r="BR17" s="28"/>
    </row>
    <row r="18" spans="1:70" x14ac:dyDescent="0.3">
      <c r="A18" s="8">
        <v>404</v>
      </c>
      <c r="B18" s="8" t="s">
        <v>17</v>
      </c>
      <c r="D18" s="8" t="s">
        <v>18</v>
      </c>
      <c r="E18" s="8"/>
      <c r="F18" s="29"/>
      <c r="G18" s="8">
        <v>393</v>
      </c>
      <c r="H18" s="1">
        <v>336</v>
      </c>
      <c r="I18" s="1">
        <v>407</v>
      </c>
      <c r="J18" s="1">
        <v>355</v>
      </c>
      <c r="K18" s="1">
        <v>541</v>
      </c>
      <c r="L18" s="1">
        <v>548</v>
      </c>
      <c r="M18" s="28"/>
      <c r="N18" s="1">
        <v>3165</v>
      </c>
      <c r="O18" s="8">
        <v>2517</v>
      </c>
      <c r="P18" s="8">
        <v>2478</v>
      </c>
      <c r="Q18" s="8">
        <v>2481</v>
      </c>
      <c r="R18" s="8">
        <v>2395</v>
      </c>
      <c r="S18" s="8">
        <v>1843</v>
      </c>
      <c r="T18" s="29"/>
      <c r="U18" s="9">
        <f t="shared" si="6"/>
        <v>2215.5</v>
      </c>
      <c r="V18" s="9">
        <f t="shared" si="7"/>
        <v>1761.8999999999999</v>
      </c>
      <c r="W18" s="9">
        <f t="shared" si="8"/>
        <v>1734.6</v>
      </c>
      <c r="X18" s="9">
        <f t="shared" si="9"/>
        <v>1736.6999999999998</v>
      </c>
      <c r="Y18" s="9">
        <f t="shared" si="10"/>
        <v>1676.5</v>
      </c>
      <c r="Z18" s="9">
        <f t="shared" si="11"/>
        <v>1290.0999999999999</v>
      </c>
      <c r="AA18" s="28"/>
      <c r="AB18" s="18">
        <f t="shared" si="12"/>
        <v>0.17738659444820581</v>
      </c>
      <c r="AC18" s="18">
        <f t="shared" si="13"/>
        <v>0.19070321811680574</v>
      </c>
      <c r="AD18" s="18">
        <f t="shared" si="14"/>
        <v>0.23463622737230486</v>
      </c>
      <c r="AE18" s="18">
        <f t="shared" si="15"/>
        <v>0.20441066390280418</v>
      </c>
      <c r="AF18" s="18">
        <f t="shared" si="16"/>
        <v>0.32269609305099911</v>
      </c>
      <c r="AG18" s="18">
        <f t="shared" si="17"/>
        <v>0.42477327338965976</v>
      </c>
      <c r="AH18" s="28"/>
      <c r="AI18" s="9">
        <v>3170.7532092390702</v>
      </c>
      <c r="AJ18" s="9">
        <v>3170.7532092390702</v>
      </c>
      <c r="AK18" s="9">
        <v>3170.7532092390702</v>
      </c>
      <c r="AL18" s="9">
        <v>3003.9053353785198</v>
      </c>
      <c r="AM18" s="9">
        <v>3071.8143968313698</v>
      </c>
      <c r="AN18" s="28"/>
      <c r="AO18" s="9">
        <v>279.58731948483501</v>
      </c>
      <c r="AP18" s="9">
        <v>438.48908527254201</v>
      </c>
      <c r="AQ18" s="9">
        <v>465.48578046626898</v>
      </c>
      <c r="AR18" s="9">
        <v>545.67980090477204</v>
      </c>
      <c r="AS18" s="9">
        <v>599.34870029514195</v>
      </c>
      <c r="AT18" s="28"/>
      <c r="AU18" s="9">
        <f t="shared" si="29"/>
        <v>279.58731948483501</v>
      </c>
      <c r="AV18" s="9">
        <f t="shared" si="30"/>
        <v>312.53744075829383</v>
      </c>
      <c r="AW18" s="9">
        <f t="shared" si="31"/>
        <v>308.06729857819903</v>
      </c>
      <c r="AX18" s="9">
        <f t="shared" si="32"/>
        <v>297.38862559241704</v>
      </c>
      <c r="AY18" s="9">
        <f t="shared" si="33"/>
        <v>228.8464454976303</v>
      </c>
      <c r="AZ18" s="28"/>
      <c r="BA18" s="9">
        <f t="shared" si="34"/>
        <v>0</v>
      </c>
      <c r="BB18" s="9">
        <f t="shared" si="18"/>
        <v>125.95164451424819</v>
      </c>
      <c r="BC18" s="9">
        <f t="shared" si="18"/>
        <v>157.41848188806995</v>
      </c>
      <c r="BD18" s="9">
        <f t="shared" si="18"/>
        <v>248.29117531235499</v>
      </c>
      <c r="BE18" s="9">
        <f t="shared" si="18"/>
        <v>370.50225479751168</v>
      </c>
      <c r="BF18" s="28"/>
      <c r="BG18" s="9">
        <f t="shared" si="19"/>
        <v>0</v>
      </c>
      <c r="BH18" s="9">
        <f t="shared" si="20"/>
        <v>3.9722941586007114</v>
      </c>
      <c r="BI18" s="9">
        <f t="shared" si="21"/>
        <v>4.964703068954643</v>
      </c>
      <c r="BJ18" s="9">
        <f t="shared" si="22"/>
        <v>8.2656125140863672</v>
      </c>
      <c r="BK18" s="9">
        <f t="shared" si="23"/>
        <v>12.061348992298859</v>
      </c>
      <c r="BL18" s="28"/>
      <c r="BM18" s="9">
        <f t="shared" si="24"/>
        <v>0</v>
      </c>
      <c r="BN18" s="9">
        <f t="shared" si="25"/>
        <v>28.724009044823358</v>
      </c>
      <c r="BO18" s="9">
        <f t="shared" si="26"/>
        <v>33.818107554303076</v>
      </c>
      <c r="BP18" s="9">
        <f t="shared" si="27"/>
        <v>45.50125822885002</v>
      </c>
      <c r="BQ18" s="9">
        <f t="shared" si="28"/>
        <v>61.817478642243223</v>
      </c>
      <c r="BR18" s="28"/>
    </row>
    <row r="19" spans="1:70" x14ac:dyDescent="0.3">
      <c r="A19" s="8">
        <v>405</v>
      </c>
      <c r="B19" s="8" t="s">
        <v>19</v>
      </c>
      <c r="D19" s="8" t="s">
        <v>20</v>
      </c>
      <c r="E19" s="8"/>
      <c r="F19" s="29"/>
      <c r="G19" s="8">
        <v>0</v>
      </c>
      <c r="H19" s="1">
        <v>0</v>
      </c>
      <c r="I19" s="1">
        <v>24</v>
      </c>
      <c r="J19" s="1">
        <v>33</v>
      </c>
      <c r="K19" s="1">
        <v>48</v>
      </c>
      <c r="L19" s="1">
        <v>139</v>
      </c>
      <c r="M19" s="28"/>
      <c r="N19" s="1">
        <v>6339</v>
      </c>
      <c r="O19" s="8">
        <v>5519</v>
      </c>
      <c r="P19" s="8">
        <v>5224</v>
      </c>
      <c r="Q19" s="8">
        <v>5209</v>
      </c>
      <c r="R19" s="8">
        <v>5436</v>
      </c>
      <c r="S19" s="8">
        <v>4700</v>
      </c>
      <c r="T19" s="29"/>
      <c r="U19" s="9">
        <f t="shared" si="6"/>
        <v>4437.2999999999993</v>
      </c>
      <c r="V19" s="9">
        <f t="shared" si="7"/>
        <v>3863.2999999999997</v>
      </c>
      <c r="W19" s="9">
        <f t="shared" si="8"/>
        <v>3656.7999999999997</v>
      </c>
      <c r="X19" s="9">
        <f t="shared" si="9"/>
        <v>3646.2999999999997</v>
      </c>
      <c r="Y19" s="9">
        <f t="shared" si="10"/>
        <v>3805.2</v>
      </c>
      <c r="Z19" s="9">
        <f t="shared" si="11"/>
        <v>3290</v>
      </c>
      <c r="AA19" s="28"/>
      <c r="AB19" s="18">
        <f t="shared" si="12"/>
        <v>0</v>
      </c>
      <c r="AC19" s="18">
        <f t="shared" si="13"/>
        <v>0</v>
      </c>
      <c r="AD19" s="18">
        <f t="shared" si="14"/>
        <v>6.5631152920586312E-3</v>
      </c>
      <c r="AE19" s="18">
        <f t="shared" si="15"/>
        <v>9.0502701368510557E-3</v>
      </c>
      <c r="AF19" s="18">
        <f t="shared" si="16"/>
        <v>1.2614317250078839E-2</v>
      </c>
      <c r="AG19" s="18">
        <f t="shared" si="17"/>
        <v>4.2249240121580545E-2</v>
      </c>
      <c r="AH19" s="28"/>
      <c r="AI19" s="9">
        <v>3800.8131234269099</v>
      </c>
      <c r="AJ19" s="9">
        <v>3800.8131234269099</v>
      </c>
      <c r="AK19" s="9">
        <v>3800.8131234269099</v>
      </c>
      <c r="AL19" s="9">
        <v>3771.0546126824502</v>
      </c>
      <c r="AM19" s="9">
        <v>3730.3817724066898</v>
      </c>
      <c r="AN19" s="28"/>
      <c r="AO19" s="9">
        <v>1.42050095451609</v>
      </c>
      <c r="AP19" s="9">
        <v>15.3161549618741</v>
      </c>
      <c r="AQ19" s="9">
        <v>37.780802903059403</v>
      </c>
      <c r="AR19" s="9">
        <v>79.520855346168602</v>
      </c>
      <c r="AS19" s="9">
        <v>82.369568348914697</v>
      </c>
      <c r="AT19" s="28"/>
      <c r="AU19" s="9">
        <f t="shared" si="29"/>
        <v>1.42050095451609</v>
      </c>
      <c r="AV19" s="9">
        <f t="shared" si="30"/>
        <v>0</v>
      </c>
      <c r="AW19" s="9">
        <f t="shared" si="31"/>
        <v>0</v>
      </c>
      <c r="AX19" s="9">
        <f t="shared" si="32"/>
        <v>0</v>
      </c>
      <c r="AY19" s="9">
        <f t="shared" si="33"/>
        <v>0</v>
      </c>
      <c r="AZ19" s="28"/>
      <c r="BA19" s="9">
        <f t="shared" si="34"/>
        <v>0</v>
      </c>
      <c r="BB19" s="9">
        <f t="shared" si="18"/>
        <v>15.3161549618741</v>
      </c>
      <c r="BC19" s="9">
        <f t="shared" si="18"/>
        <v>37.780802903059403</v>
      </c>
      <c r="BD19" s="9">
        <f t="shared" si="18"/>
        <v>79.520855346168602</v>
      </c>
      <c r="BE19" s="9">
        <f t="shared" si="18"/>
        <v>82.369568348914697</v>
      </c>
      <c r="BF19" s="28"/>
      <c r="BG19" s="9">
        <f t="shared" si="19"/>
        <v>0</v>
      </c>
      <c r="BH19" s="9">
        <f t="shared" si="20"/>
        <v>0.40297048196004603</v>
      </c>
      <c r="BI19" s="9">
        <f t="shared" si="21"/>
        <v>0.99401895531752082</v>
      </c>
      <c r="BJ19" s="9">
        <f t="shared" si="22"/>
        <v>2.1087166194499454</v>
      </c>
      <c r="BK19" s="9">
        <f t="shared" si="23"/>
        <v>2.2080734191388998</v>
      </c>
      <c r="BL19" s="28"/>
      <c r="BM19" s="9">
        <f t="shared" si="24"/>
        <v>0</v>
      </c>
      <c r="BN19" s="9">
        <f t="shared" si="25"/>
        <v>100</v>
      </c>
      <c r="BO19" s="9">
        <f t="shared" si="26"/>
        <v>100</v>
      </c>
      <c r="BP19" s="9">
        <f t="shared" si="27"/>
        <v>100</v>
      </c>
      <c r="BQ19" s="9">
        <f t="shared" si="28"/>
        <v>99.999999999999986</v>
      </c>
      <c r="BR19" s="28"/>
    </row>
    <row r="20" spans="1:70" x14ac:dyDescent="0.3">
      <c r="A20" s="8">
        <v>451</v>
      </c>
      <c r="B20" s="8" t="s">
        <v>21</v>
      </c>
      <c r="D20" s="8" t="s">
        <v>22</v>
      </c>
      <c r="E20" s="8"/>
      <c r="F20" s="29"/>
      <c r="G20" s="8">
        <v>7935</v>
      </c>
      <c r="H20" s="1">
        <v>7651</v>
      </c>
      <c r="I20" s="1">
        <v>9694</v>
      </c>
      <c r="J20" s="1">
        <v>11044</v>
      </c>
      <c r="K20" s="1">
        <v>12324</v>
      </c>
      <c r="L20" s="1">
        <v>12340</v>
      </c>
      <c r="M20" s="28"/>
      <c r="N20" s="1">
        <v>94118</v>
      </c>
      <c r="O20" s="8">
        <v>88532</v>
      </c>
      <c r="P20" s="8">
        <v>86051</v>
      </c>
      <c r="Q20" s="8">
        <v>86351</v>
      </c>
      <c r="R20" s="8">
        <v>89474</v>
      </c>
      <c r="S20" s="8">
        <v>78943</v>
      </c>
      <c r="T20" s="29"/>
      <c r="U20" s="9">
        <f t="shared" si="6"/>
        <v>65882.599999999991</v>
      </c>
      <c r="V20" s="9">
        <f t="shared" si="7"/>
        <v>61972.399999999994</v>
      </c>
      <c r="W20" s="9">
        <f t="shared" si="8"/>
        <v>60235.7</v>
      </c>
      <c r="X20" s="9">
        <f t="shared" si="9"/>
        <v>60445.7</v>
      </c>
      <c r="Y20" s="9">
        <f t="shared" si="10"/>
        <v>62631.799999999996</v>
      </c>
      <c r="Z20" s="9">
        <f t="shared" si="11"/>
        <v>55260.1</v>
      </c>
      <c r="AA20" s="28"/>
      <c r="AB20" s="18">
        <f t="shared" si="12"/>
        <v>0.12044151263004194</v>
      </c>
      <c r="AC20" s="18">
        <f t="shared" si="13"/>
        <v>0.12345818461121404</v>
      </c>
      <c r="AD20" s="18">
        <f t="shared" si="14"/>
        <v>0.16093446245332918</v>
      </c>
      <c r="AE20" s="18">
        <f t="shared" si="15"/>
        <v>0.18270944004288148</v>
      </c>
      <c r="AF20" s="18">
        <f t="shared" si="16"/>
        <v>0.19676905342014761</v>
      </c>
      <c r="AG20" s="18">
        <f t="shared" si="17"/>
        <v>0.22330759444879761</v>
      </c>
      <c r="AH20" s="28"/>
      <c r="AI20" s="9">
        <v>41980.0508450376</v>
      </c>
      <c r="AJ20" s="9">
        <v>41980.0508450376</v>
      </c>
      <c r="AK20" s="9">
        <v>41980.0508450376</v>
      </c>
      <c r="AL20" s="9">
        <v>41602.095957354897</v>
      </c>
      <c r="AM20" s="9">
        <v>41593.816218601401</v>
      </c>
      <c r="AN20" s="28"/>
      <c r="AO20" s="9">
        <v>5881.8749251393101</v>
      </c>
      <c r="AP20" s="9">
        <v>8365.9940138395195</v>
      </c>
      <c r="AQ20" s="9">
        <v>10894.425314120201</v>
      </c>
      <c r="AR20" s="9">
        <v>13698.773260161701</v>
      </c>
      <c r="AS20" s="9">
        <v>12736.5227254781</v>
      </c>
      <c r="AT20" s="28"/>
      <c r="AU20" s="9">
        <f t="shared" si="29"/>
        <v>5881.8749251393101</v>
      </c>
      <c r="AV20" s="9">
        <f t="shared" si="30"/>
        <v>7464.0495973140105</v>
      </c>
      <c r="AW20" s="9">
        <f t="shared" si="31"/>
        <v>7280.1715399817258</v>
      </c>
      <c r="AX20" s="9">
        <f t="shared" si="32"/>
        <v>7543.46873074226</v>
      </c>
      <c r="AY20" s="9">
        <f t="shared" si="33"/>
        <v>6655.6100320873802</v>
      </c>
      <c r="AZ20" s="28"/>
      <c r="BA20" s="9">
        <f t="shared" si="34"/>
        <v>0</v>
      </c>
      <c r="BB20" s="9">
        <f t="shared" si="18"/>
        <v>901.94441652550904</v>
      </c>
      <c r="BC20" s="9">
        <f t="shared" si="18"/>
        <v>3614.2537741384749</v>
      </c>
      <c r="BD20" s="9">
        <f t="shared" si="18"/>
        <v>6155.3045294194408</v>
      </c>
      <c r="BE20" s="9">
        <f t="shared" si="18"/>
        <v>6080.9126933907201</v>
      </c>
      <c r="BF20" s="28"/>
      <c r="BG20" s="9">
        <f t="shared" si="19"/>
        <v>0</v>
      </c>
      <c r="BH20" s="9">
        <f t="shared" si="20"/>
        <v>2.1485072037070352</v>
      </c>
      <c r="BI20" s="9">
        <f t="shared" si="21"/>
        <v>8.6094554470167122</v>
      </c>
      <c r="BJ20" s="9">
        <f t="shared" si="22"/>
        <v>14.795659660342752</v>
      </c>
      <c r="BK20" s="9">
        <f t="shared" si="23"/>
        <v>14.619751795391263</v>
      </c>
      <c r="BL20" s="28"/>
      <c r="BM20" s="9">
        <f t="shared" si="24"/>
        <v>0</v>
      </c>
      <c r="BN20" s="9">
        <f t="shared" si="25"/>
        <v>10.781078913437655</v>
      </c>
      <c r="BO20" s="9">
        <f t="shared" si="26"/>
        <v>33.175258629329093</v>
      </c>
      <c r="BP20" s="9">
        <f t="shared" si="27"/>
        <v>44.933253602496549</v>
      </c>
      <c r="BQ20" s="9">
        <f t="shared" si="28"/>
        <v>47.74390015593881</v>
      </c>
      <c r="BR20" s="28"/>
    </row>
    <row r="21" spans="1:70" x14ac:dyDescent="0.3">
      <c r="A21" s="8">
        <v>452</v>
      </c>
      <c r="B21" s="8" t="s">
        <v>23</v>
      </c>
      <c r="D21" s="8" t="s">
        <v>24</v>
      </c>
      <c r="E21" s="8"/>
      <c r="F21" s="29"/>
      <c r="G21" s="8">
        <v>4394</v>
      </c>
      <c r="H21" s="1">
        <v>5651</v>
      </c>
      <c r="I21" s="1">
        <v>10272</v>
      </c>
      <c r="J21" s="1">
        <v>11659</v>
      </c>
      <c r="K21" s="1">
        <v>11384</v>
      </c>
      <c r="L21" s="1">
        <v>12762</v>
      </c>
      <c r="M21" s="28"/>
      <c r="N21" s="1">
        <v>131829</v>
      </c>
      <c r="O21" s="8">
        <v>123025</v>
      </c>
      <c r="P21" s="8">
        <v>121281</v>
      </c>
      <c r="Q21" s="8">
        <v>119965</v>
      </c>
      <c r="R21" s="8">
        <v>126610</v>
      </c>
      <c r="S21" s="8">
        <v>112214</v>
      </c>
      <c r="T21" s="29"/>
      <c r="U21" s="9">
        <f t="shared" si="6"/>
        <v>92280.299999999988</v>
      </c>
      <c r="V21" s="9">
        <f t="shared" si="7"/>
        <v>86117.5</v>
      </c>
      <c r="W21" s="9">
        <f t="shared" si="8"/>
        <v>84896.7</v>
      </c>
      <c r="X21" s="9">
        <f t="shared" si="9"/>
        <v>83975.5</v>
      </c>
      <c r="Y21" s="9">
        <f t="shared" si="10"/>
        <v>88627</v>
      </c>
      <c r="Z21" s="9">
        <f t="shared" si="11"/>
        <v>78549.799999999988</v>
      </c>
      <c r="AA21" s="28"/>
      <c r="AB21" s="18">
        <f t="shared" si="12"/>
        <v>4.761579665432384E-2</v>
      </c>
      <c r="AC21" s="18">
        <f t="shared" si="13"/>
        <v>6.5619647574534798E-2</v>
      </c>
      <c r="AD21" s="18">
        <f t="shared" si="14"/>
        <v>0.12099410224425684</v>
      </c>
      <c r="AE21" s="18">
        <f t="shared" si="15"/>
        <v>0.13883811349738912</v>
      </c>
      <c r="AF21" s="18">
        <f t="shared" si="16"/>
        <v>0.12844844121994425</v>
      </c>
      <c r="AG21" s="18">
        <f t="shared" si="17"/>
        <v>0.16247017815449563</v>
      </c>
      <c r="AH21" s="28"/>
      <c r="AI21" s="9">
        <v>160578.353876612</v>
      </c>
      <c r="AJ21" s="9">
        <v>160578.353876612</v>
      </c>
      <c r="AK21" s="9">
        <v>160578.353876612</v>
      </c>
      <c r="AL21" s="9">
        <v>160489.61916468901</v>
      </c>
      <c r="AM21" s="9">
        <v>160205.09875563599</v>
      </c>
      <c r="AN21" s="28"/>
      <c r="AO21" s="9">
        <v>7026.0336608929201</v>
      </c>
      <c r="AP21" s="9">
        <v>11208.436340762</v>
      </c>
      <c r="AQ21" s="9">
        <v>15888.809216293201</v>
      </c>
      <c r="AR21" s="9">
        <v>23406.617416534002</v>
      </c>
      <c r="AS21" s="9">
        <v>23068.7369978768</v>
      </c>
      <c r="AT21" s="28"/>
      <c r="AU21" s="9">
        <f t="shared" si="29"/>
        <v>7026.0336608929201</v>
      </c>
      <c r="AV21" s="9">
        <f t="shared" si="30"/>
        <v>4100.5533683787335</v>
      </c>
      <c r="AW21" s="9">
        <f t="shared" si="31"/>
        <v>3998.5603319451716</v>
      </c>
      <c r="AX21" s="9">
        <f t="shared" si="32"/>
        <v>4220.0452100827588</v>
      </c>
      <c r="AY21" s="9">
        <f t="shared" si="33"/>
        <v>3740.2113040378063</v>
      </c>
      <c r="AZ21" s="28"/>
      <c r="BA21" s="9">
        <f t="shared" si="34"/>
        <v>0</v>
      </c>
      <c r="BB21" s="9">
        <f t="shared" si="18"/>
        <v>7107.8829723832669</v>
      </c>
      <c r="BC21" s="9">
        <f t="shared" si="18"/>
        <v>11890.24888434803</v>
      </c>
      <c r="BD21" s="9">
        <f t="shared" si="18"/>
        <v>19186.572206451245</v>
      </c>
      <c r="BE21" s="9">
        <f t="shared" si="18"/>
        <v>19328.525693838994</v>
      </c>
      <c r="BF21" s="28"/>
      <c r="BG21" s="9">
        <f t="shared" si="19"/>
        <v>0</v>
      </c>
      <c r="BH21" s="9">
        <f t="shared" si="20"/>
        <v>4.4264266015860052</v>
      </c>
      <c r="BI21" s="9">
        <f t="shared" si="21"/>
        <v>7.4046399139727548</v>
      </c>
      <c r="BJ21" s="9">
        <f t="shared" si="22"/>
        <v>11.955023824165622</v>
      </c>
      <c r="BK21" s="9">
        <f t="shared" si="23"/>
        <v>12.064863006215038</v>
      </c>
      <c r="BL21" s="28"/>
      <c r="BM21" s="9">
        <f t="shared" si="24"/>
        <v>0</v>
      </c>
      <c r="BN21" s="9">
        <f t="shared" si="25"/>
        <v>63.415473454881933</v>
      </c>
      <c r="BO21" s="9">
        <f t="shared" si="26"/>
        <v>74.834109482258469</v>
      </c>
      <c r="BP21" s="9">
        <f t="shared" si="27"/>
        <v>81.970717361741492</v>
      </c>
      <c r="BQ21" s="9">
        <f t="shared" si="28"/>
        <v>83.786666325156645</v>
      </c>
      <c r="BR21" s="28"/>
    </row>
    <row r="22" spans="1:70" x14ac:dyDescent="0.3">
      <c r="A22" s="8">
        <v>453</v>
      </c>
      <c r="B22" s="8" t="s">
        <v>25</v>
      </c>
      <c r="D22" s="8" t="s">
        <v>26</v>
      </c>
      <c r="E22" s="8"/>
      <c r="F22" s="29"/>
      <c r="G22" s="1">
        <v>19468</v>
      </c>
      <c r="H22" s="1">
        <v>18040</v>
      </c>
      <c r="I22" s="11">
        <v>25407</v>
      </c>
      <c r="J22" s="11">
        <v>29097</v>
      </c>
      <c r="K22" s="11">
        <v>34466</v>
      </c>
      <c r="L22" s="11">
        <v>35438</v>
      </c>
      <c r="M22" s="28"/>
      <c r="N22" s="1">
        <v>174311</v>
      </c>
      <c r="O22" s="8">
        <v>167623</v>
      </c>
      <c r="P22" s="12">
        <v>156928</v>
      </c>
      <c r="Q22" s="12">
        <v>149886</v>
      </c>
      <c r="R22" s="12">
        <v>159471</v>
      </c>
      <c r="S22" s="12">
        <v>151159</v>
      </c>
      <c r="T22" s="29"/>
      <c r="U22" s="9">
        <f t="shared" si="6"/>
        <v>122017.7</v>
      </c>
      <c r="V22" s="9">
        <f t="shared" si="7"/>
        <v>117336.09999999999</v>
      </c>
      <c r="W22" s="9">
        <f t="shared" si="8"/>
        <v>109849.59999999999</v>
      </c>
      <c r="X22" s="9">
        <f t="shared" si="9"/>
        <v>104920.2</v>
      </c>
      <c r="Y22" s="9">
        <f t="shared" si="10"/>
        <v>111629.7</v>
      </c>
      <c r="Z22" s="9">
        <f t="shared" si="11"/>
        <v>105811.29999999999</v>
      </c>
      <c r="AA22" s="28"/>
      <c r="AB22" s="18">
        <f t="shared" si="12"/>
        <v>0.15955062257361022</v>
      </c>
      <c r="AC22" s="18">
        <f t="shared" si="13"/>
        <v>0.15374637473036859</v>
      </c>
      <c r="AD22" s="18">
        <f t="shared" si="14"/>
        <v>0.23128896236308555</v>
      </c>
      <c r="AE22" s="18">
        <f t="shared" si="15"/>
        <v>0.27732505275437908</v>
      </c>
      <c r="AF22" s="18">
        <f t="shared" si="16"/>
        <v>0.30875295732228969</v>
      </c>
      <c r="AG22" s="18">
        <f t="shared" si="17"/>
        <v>0.33491697011566823</v>
      </c>
      <c r="AH22" s="28"/>
      <c r="AI22" s="9">
        <v>92018.583618264602</v>
      </c>
      <c r="AJ22" s="9">
        <v>92018.583618264602</v>
      </c>
      <c r="AK22" s="9">
        <v>92018.583618264602</v>
      </c>
      <c r="AL22" s="9">
        <v>89679.356034254204</v>
      </c>
      <c r="AM22" s="9">
        <v>89301.681084176904</v>
      </c>
      <c r="AN22" s="28"/>
      <c r="AO22" s="9">
        <v>25182.588217602301</v>
      </c>
      <c r="AP22" s="9">
        <v>32978.153509649099</v>
      </c>
      <c r="AQ22" s="9">
        <v>38182.309297903899</v>
      </c>
      <c r="AR22" s="9">
        <v>43752.512809867898</v>
      </c>
      <c r="AS22" s="9">
        <v>41156.743290469298</v>
      </c>
      <c r="AT22" s="28"/>
      <c r="AU22" s="9">
        <f t="shared" si="29"/>
        <v>25182.588217602301</v>
      </c>
      <c r="AV22" s="9">
        <f t="shared" si="30"/>
        <v>18721.047805359383</v>
      </c>
      <c r="AW22" s="9">
        <f t="shared" si="31"/>
        <v>16740.083230547698</v>
      </c>
      <c r="AX22" s="9">
        <f t="shared" si="32"/>
        <v>17810.588132705336</v>
      </c>
      <c r="AY22" s="9">
        <f t="shared" si="33"/>
        <v>16882.258790323041</v>
      </c>
      <c r="AZ22" s="28"/>
      <c r="BA22" s="9">
        <f t="shared" si="34"/>
        <v>0</v>
      </c>
      <c r="BB22" s="9">
        <f t="shared" si="18"/>
        <v>14257.105704289716</v>
      </c>
      <c r="BC22" s="9">
        <f t="shared" si="18"/>
        <v>21442.226067356201</v>
      </c>
      <c r="BD22" s="9">
        <f t="shared" si="18"/>
        <v>25941.924677162562</v>
      </c>
      <c r="BE22" s="9">
        <f t="shared" si="18"/>
        <v>24274.484500146256</v>
      </c>
      <c r="BF22" s="28"/>
      <c r="BG22" s="9">
        <f t="shared" si="19"/>
        <v>0</v>
      </c>
      <c r="BH22" s="9">
        <f t="shared" si="20"/>
        <v>15.493724358369551</v>
      </c>
      <c r="BI22" s="9">
        <f t="shared" si="21"/>
        <v>23.302060544974715</v>
      </c>
      <c r="BJ22" s="9">
        <f t="shared" si="22"/>
        <v>28.927420784838937</v>
      </c>
      <c r="BK22" s="9">
        <f t="shared" si="23"/>
        <v>27.182561633150911</v>
      </c>
      <c r="BL22" s="28"/>
      <c r="BM22" s="9">
        <f t="shared" si="24"/>
        <v>0</v>
      </c>
      <c r="BN22" s="9">
        <f t="shared" si="25"/>
        <v>43.231970826135615</v>
      </c>
      <c r="BO22" s="9">
        <f t="shared" si="26"/>
        <v>56.157488799487879</v>
      </c>
      <c r="BP22" s="9">
        <f t="shared" si="27"/>
        <v>59.292422334453086</v>
      </c>
      <c r="BQ22" s="9">
        <f t="shared" si="28"/>
        <v>58.980576594279555</v>
      </c>
      <c r="BR22" s="28"/>
    </row>
    <row r="23" spans="1:70" x14ac:dyDescent="0.3">
      <c r="A23" s="8">
        <v>454</v>
      </c>
      <c r="B23" s="8" t="s">
        <v>27</v>
      </c>
      <c r="D23" s="8" t="s">
        <v>28</v>
      </c>
      <c r="E23" s="8"/>
      <c r="F23" s="29"/>
      <c r="G23" s="1">
        <v>30357</v>
      </c>
      <c r="H23" s="1">
        <v>27142</v>
      </c>
      <c r="I23" s="1">
        <v>33625</v>
      </c>
      <c r="J23" s="1">
        <v>40603</v>
      </c>
      <c r="K23" s="1">
        <v>53203</v>
      </c>
      <c r="L23" s="1">
        <v>55741</v>
      </c>
      <c r="M23" s="28"/>
      <c r="N23" s="1">
        <v>208138</v>
      </c>
      <c r="O23" s="8">
        <v>193828</v>
      </c>
      <c r="P23" s="8">
        <v>188436</v>
      </c>
      <c r="Q23" s="8">
        <v>186676</v>
      </c>
      <c r="R23" s="8">
        <v>206080</v>
      </c>
      <c r="S23" s="8">
        <v>197849</v>
      </c>
      <c r="T23" s="29"/>
      <c r="U23" s="9">
        <f t="shared" si="6"/>
        <v>145696.59999999998</v>
      </c>
      <c r="V23" s="9">
        <f t="shared" si="7"/>
        <v>135679.6</v>
      </c>
      <c r="W23" s="9">
        <f t="shared" si="8"/>
        <v>131905.19999999998</v>
      </c>
      <c r="X23" s="9">
        <f t="shared" si="9"/>
        <v>130673.2</v>
      </c>
      <c r="Y23" s="9">
        <f t="shared" si="10"/>
        <v>144256</v>
      </c>
      <c r="Z23" s="9">
        <f t="shared" si="11"/>
        <v>138494.29999999999</v>
      </c>
      <c r="AA23" s="28"/>
      <c r="AB23" s="18">
        <f t="shared" si="12"/>
        <v>0.20835764183927424</v>
      </c>
      <c r="AC23" s="18">
        <f t="shared" si="13"/>
        <v>0.20004481145286396</v>
      </c>
      <c r="AD23" s="18">
        <f t="shared" si="14"/>
        <v>0.25491792590436163</v>
      </c>
      <c r="AE23" s="18">
        <f t="shared" si="15"/>
        <v>0.31072170881251854</v>
      </c>
      <c r="AF23" s="18">
        <f t="shared" si="16"/>
        <v>0.36880961623779945</v>
      </c>
      <c r="AG23" s="18">
        <f t="shared" si="17"/>
        <v>0.40247865796642895</v>
      </c>
      <c r="AH23" s="28"/>
      <c r="AI23" s="9">
        <v>177719.271933938</v>
      </c>
      <c r="AJ23" s="9">
        <v>177719.271933938</v>
      </c>
      <c r="AK23" s="9">
        <v>177719.271933938</v>
      </c>
      <c r="AL23" s="9">
        <v>160878.08824254299</v>
      </c>
      <c r="AM23" s="9">
        <v>162662.10394895301</v>
      </c>
      <c r="AN23" s="28"/>
      <c r="AO23" s="9">
        <v>27629.6505844147</v>
      </c>
      <c r="AP23" s="9">
        <v>56521.969678041598</v>
      </c>
      <c r="AQ23" s="9">
        <v>60009.659659482597</v>
      </c>
      <c r="AR23" s="9">
        <v>73276.253364634307</v>
      </c>
      <c r="AS23" s="9">
        <v>68843.736882652505</v>
      </c>
      <c r="AT23" s="28"/>
      <c r="AU23" s="9">
        <f t="shared" si="29"/>
        <v>27629.6505844147</v>
      </c>
      <c r="AV23" s="9">
        <f t="shared" si="30"/>
        <v>28269.881501695996</v>
      </c>
      <c r="AW23" s="9">
        <f t="shared" si="31"/>
        <v>27226.759803591849</v>
      </c>
      <c r="AX23" s="9">
        <f t="shared" si="32"/>
        <v>30056.839981166344</v>
      </c>
      <c r="AY23" s="9">
        <f t="shared" si="33"/>
        <v>28856.345756180996</v>
      </c>
      <c r="AZ23" s="28"/>
      <c r="BA23" s="9">
        <f t="shared" si="34"/>
        <v>0</v>
      </c>
      <c r="BB23" s="9">
        <f t="shared" si="18"/>
        <v>28252.088176345602</v>
      </c>
      <c r="BC23" s="9">
        <f t="shared" si="18"/>
        <v>32782.899855890748</v>
      </c>
      <c r="BD23" s="9">
        <f t="shared" si="18"/>
        <v>43219.413383467967</v>
      </c>
      <c r="BE23" s="9">
        <f t="shared" si="18"/>
        <v>39987.391126471513</v>
      </c>
      <c r="BF23" s="28"/>
      <c r="BG23" s="9">
        <f t="shared" si="19"/>
        <v>0</v>
      </c>
      <c r="BH23" s="9">
        <f t="shared" si="20"/>
        <v>15.897031238597185</v>
      </c>
      <c r="BI23" s="9">
        <f t="shared" si="21"/>
        <v>18.446451810851919</v>
      </c>
      <c r="BJ23" s="9">
        <f t="shared" si="22"/>
        <v>26.864698515256801</v>
      </c>
      <c r="BK23" s="9">
        <f t="shared" si="23"/>
        <v>24.583102121327812</v>
      </c>
      <c r="BL23" s="28"/>
      <c r="BM23" s="9">
        <f t="shared" si="24"/>
        <v>0</v>
      </c>
      <c r="BN23" s="9">
        <f t="shared" si="25"/>
        <v>49.984259814854518</v>
      </c>
      <c r="BO23" s="9">
        <f t="shared" si="26"/>
        <v>54.629371407725465</v>
      </c>
      <c r="BP23" s="9">
        <f t="shared" si="27"/>
        <v>58.98147271313298</v>
      </c>
      <c r="BQ23" s="9">
        <f t="shared" si="28"/>
        <v>58.084283243705912</v>
      </c>
      <c r="BR23" s="28"/>
    </row>
    <row r="24" spans="1:70" x14ac:dyDescent="0.3">
      <c r="A24" s="8">
        <v>455</v>
      </c>
      <c r="B24" s="8" t="s">
        <v>29</v>
      </c>
      <c r="D24" s="8" t="s">
        <v>30</v>
      </c>
      <c r="E24" s="8"/>
      <c r="F24" s="29"/>
      <c r="G24" s="1">
        <v>3078</v>
      </c>
      <c r="H24" s="1">
        <v>3385</v>
      </c>
      <c r="I24" s="1">
        <v>4809</v>
      </c>
      <c r="J24" s="1">
        <v>4954</v>
      </c>
      <c r="K24" s="1">
        <v>5328</v>
      </c>
      <c r="L24" s="1">
        <v>5663</v>
      </c>
      <c r="M24" s="28"/>
      <c r="N24" s="1">
        <v>87971</v>
      </c>
      <c r="O24" s="8">
        <v>83499</v>
      </c>
      <c r="P24" s="8">
        <v>80955</v>
      </c>
      <c r="Q24" s="8">
        <v>81163</v>
      </c>
      <c r="R24" s="8">
        <v>88572</v>
      </c>
      <c r="S24" s="8">
        <v>76636</v>
      </c>
      <c r="T24" s="29"/>
      <c r="U24" s="9">
        <f t="shared" si="6"/>
        <v>61579.7</v>
      </c>
      <c r="V24" s="9">
        <f t="shared" si="7"/>
        <v>58449.299999999996</v>
      </c>
      <c r="W24" s="9">
        <f t="shared" si="8"/>
        <v>56668.5</v>
      </c>
      <c r="X24" s="9">
        <f t="shared" si="9"/>
        <v>56814.1</v>
      </c>
      <c r="Y24" s="9">
        <f t="shared" si="10"/>
        <v>62000.399999999994</v>
      </c>
      <c r="Z24" s="9">
        <f t="shared" si="11"/>
        <v>53645.2</v>
      </c>
      <c r="AA24" s="28"/>
      <c r="AB24" s="18">
        <f t="shared" si="12"/>
        <v>4.9984004469005208E-2</v>
      </c>
      <c r="AC24" s="18">
        <f t="shared" si="13"/>
        <v>5.7913439510823915E-2</v>
      </c>
      <c r="AD24" s="18">
        <f t="shared" si="14"/>
        <v>8.4861960348341675E-2</v>
      </c>
      <c r="AE24" s="18">
        <f t="shared" si="15"/>
        <v>8.7196664208356728E-2</v>
      </c>
      <c r="AF24" s="18">
        <f t="shared" si="16"/>
        <v>8.5934929452068057E-2</v>
      </c>
      <c r="AG24" s="18">
        <f t="shared" si="17"/>
        <v>0.10556396471632132</v>
      </c>
      <c r="AH24" s="28"/>
      <c r="AI24" s="9">
        <v>82081.937121686802</v>
      </c>
      <c r="AJ24" s="9">
        <v>82081.937121686802</v>
      </c>
      <c r="AK24" s="9">
        <v>82081.9371216867</v>
      </c>
      <c r="AL24" s="9">
        <v>80821.724245351303</v>
      </c>
      <c r="AM24" s="9">
        <v>80892.263342593302</v>
      </c>
      <c r="AN24" s="28"/>
      <c r="AO24" s="9">
        <v>5410.6617417524603</v>
      </c>
      <c r="AP24" s="9">
        <v>7223.5517042280699</v>
      </c>
      <c r="AQ24" s="9">
        <v>8716.4625386927291</v>
      </c>
      <c r="AR24" s="9">
        <v>10626.6408738677</v>
      </c>
      <c r="AS24" s="9">
        <v>9671.2159743408301</v>
      </c>
      <c r="AT24" s="28"/>
      <c r="AU24" s="9">
        <f t="shared" si="29"/>
        <v>5410.6617417524603</v>
      </c>
      <c r="AV24" s="9">
        <f t="shared" si="30"/>
        <v>2921.5300724102258</v>
      </c>
      <c r="AW24" s="9">
        <f t="shared" si="31"/>
        <v>2839.7962283025086</v>
      </c>
      <c r="AX24" s="9">
        <f t="shared" si="32"/>
        <v>3099.0282706801104</v>
      </c>
      <c r="AY24" s="9">
        <f t="shared" si="33"/>
        <v>2681.401916540678</v>
      </c>
      <c r="AZ24" s="28"/>
      <c r="BA24" s="9">
        <f t="shared" si="34"/>
        <v>0</v>
      </c>
      <c r="BB24" s="9">
        <f t="shared" si="18"/>
        <v>4302.0216318178445</v>
      </c>
      <c r="BC24" s="9">
        <f t="shared" si="18"/>
        <v>5876.666310390221</v>
      </c>
      <c r="BD24" s="9">
        <f t="shared" si="18"/>
        <v>7527.6126031875901</v>
      </c>
      <c r="BE24" s="9">
        <f t="shared" si="18"/>
        <v>6989.8140578001521</v>
      </c>
      <c r="BF24" s="28"/>
      <c r="BG24" s="9">
        <f t="shared" si="19"/>
        <v>0</v>
      </c>
      <c r="BH24" s="9">
        <f t="shared" si="20"/>
        <v>5.2411307318930351</v>
      </c>
      <c r="BI24" s="9">
        <f t="shared" si="21"/>
        <v>7.1595122099494883</v>
      </c>
      <c r="BJ24" s="9">
        <f t="shared" si="22"/>
        <v>9.3138480692838748</v>
      </c>
      <c r="BK24" s="9">
        <f t="shared" si="23"/>
        <v>8.6408931694703988</v>
      </c>
      <c r="BL24" s="28"/>
      <c r="BM24" s="9">
        <f t="shared" si="24"/>
        <v>0</v>
      </c>
      <c r="BN24" s="9">
        <f t="shared" si="25"/>
        <v>59.555490262495063</v>
      </c>
      <c r="BO24" s="9">
        <f t="shared" si="26"/>
        <v>67.420312819603851</v>
      </c>
      <c r="BP24" s="9">
        <f t="shared" si="27"/>
        <v>70.837178865232701</v>
      </c>
      <c r="BQ24" s="9">
        <f t="shared" si="28"/>
        <v>72.274407647861082</v>
      </c>
      <c r="BR24" s="28"/>
    </row>
    <row r="25" spans="1:70" x14ac:dyDescent="0.3">
      <c r="A25" s="8">
        <v>456</v>
      </c>
      <c r="B25" s="8" t="s">
        <v>31</v>
      </c>
      <c r="D25" s="8" t="s">
        <v>32</v>
      </c>
      <c r="E25" s="8"/>
      <c r="F25" s="29"/>
      <c r="G25" s="1">
        <v>14094</v>
      </c>
      <c r="H25" s="1">
        <v>12708</v>
      </c>
      <c r="I25" s="1">
        <v>15439</v>
      </c>
      <c r="J25" s="1">
        <v>17852</v>
      </c>
      <c r="K25" s="1">
        <v>23621</v>
      </c>
      <c r="L25" s="1">
        <v>23424</v>
      </c>
      <c r="M25" s="28"/>
      <c r="N25" s="1">
        <v>110624</v>
      </c>
      <c r="O25" s="8">
        <v>105607</v>
      </c>
      <c r="P25" s="8">
        <v>97847</v>
      </c>
      <c r="Q25" s="8">
        <v>98907</v>
      </c>
      <c r="R25" s="8">
        <v>108768</v>
      </c>
      <c r="S25" s="8">
        <v>98364</v>
      </c>
      <c r="T25" s="29"/>
      <c r="U25" s="9">
        <f t="shared" si="6"/>
        <v>77436.799999999988</v>
      </c>
      <c r="V25" s="9">
        <f t="shared" si="7"/>
        <v>73924.899999999994</v>
      </c>
      <c r="W25" s="9">
        <f t="shared" si="8"/>
        <v>68492.899999999994</v>
      </c>
      <c r="X25" s="9">
        <f t="shared" si="9"/>
        <v>69234.899999999994</v>
      </c>
      <c r="Y25" s="9">
        <f t="shared" si="10"/>
        <v>76137.599999999991</v>
      </c>
      <c r="Z25" s="9">
        <f t="shared" si="11"/>
        <v>68854.799999999988</v>
      </c>
      <c r="AA25" s="28"/>
      <c r="AB25" s="18">
        <f t="shared" si="12"/>
        <v>0.18200648787139967</v>
      </c>
      <c r="AC25" s="18">
        <f t="shared" si="13"/>
        <v>0.1719041892515242</v>
      </c>
      <c r="AD25" s="18">
        <f t="shared" si="14"/>
        <v>0.22541022500142352</v>
      </c>
      <c r="AE25" s="18">
        <f t="shared" si="15"/>
        <v>0.2578468373609264</v>
      </c>
      <c r="AF25" s="18">
        <f t="shared" si="16"/>
        <v>0.31024093220695165</v>
      </c>
      <c r="AG25" s="18">
        <f t="shared" si="17"/>
        <v>0.34019414768469308</v>
      </c>
      <c r="AH25" s="28"/>
      <c r="AI25" s="9">
        <v>63117.307066255496</v>
      </c>
      <c r="AJ25" s="9">
        <v>63117.307066255496</v>
      </c>
      <c r="AK25" s="9">
        <v>63117.307066255496</v>
      </c>
      <c r="AL25" s="9">
        <v>57150.387822244898</v>
      </c>
      <c r="AM25" s="9">
        <v>57513.392422646299</v>
      </c>
      <c r="AN25" s="28"/>
      <c r="AO25" s="9">
        <v>13473.4731155604</v>
      </c>
      <c r="AP25" s="9">
        <v>21528.181793933101</v>
      </c>
      <c r="AQ25" s="9">
        <v>21004.587665535</v>
      </c>
      <c r="AR25" s="9">
        <v>26511.658304968299</v>
      </c>
      <c r="AS25" s="9">
        <v>24404.246580517902</v>
      </c>
      <c r="AT25" s="28"/>
      <c r="AU25" s="9">
        <f t="shared" si="29"/>
        <v>13473.4731155604</v>
      </c>
      <c r="AV25" s="9">
        <f t="shared" si="30"/>
        <v>13454.811415244432</v>
      </c>
      <c r="AW25" s="9">
        <f t="shared" si="31"/>
        <v>12601.200987127568</v>
      </c>
      <c r="AX25" s="9">
        <f t="shared" si="32"/>
        <v>13857.537170957477</v>
      </c>
      <c r="AY25" s="9">
        <f t="shared" si="33"/>
        <v>12532.020321087648</v>
      </c>
      <c r="AZ25" s="28"/>
      <c r="BA25" s="9">
        <f t="shared" si="34"/>
        <v>0</v>
      </c>
      <c r="BB25" s="9">
        <f t="shared" si="18"/>
        <v>8073.370378688669</v>
      </c>
      <c r="BC25" s="9">
        <f t="shared" si="18"/>
        <v>8403.3866784074326</v>
      </c>
      <c r="BD25" s="9">
        <f t="shared" si="18"/>
        <v>12654.121134010822</v>
      </c>
      <c r="BE25" s="9">
        <f t="shared" si="18"/>
        <v>11872.226259430254</v>
      </c>
      <c r="BF25" s="28"/>
      <c r="BG25" s="9">
        <f t="shared" si="19"/>
        <v>0</v>
      </c>
      <c r="BH25" s="9">
        <f t="shared" si="20"/>
        <v>12.791056453365306</v>
      </c>
      <c r="BI25" s="9">
        <f t="shared" si="21"/>
        <v>13.313918272188371</v>
      </c>
      <c r="BJ25" s="9">
        <f t="shared" si="22"/>
        <v>22.141793986366267</v>
      </c>
      <c r="BK25" s="9">
        <f t="shared" si="23"/>
        <v>20.642542126858583</v>
      </c>
      <c r="BL25" s="28"/>
      <c r="BM25" s="9">
        <f t="shared" si="24"/>
        <v>0</v>
      </c>
      <c r="BN25" s="9">
        <f t="shared" si="25"/>
        <v>37.501403769099724</v>
      </c>
      <c r="BO25" s="9">
        <f t="shared" si="26"/>
        <v>40.007387015723133</v>
      </c>
      <c r="BP25" s="9">
        <f t="shared" si="27"/>
        <v>47.730402181742932</v>
      </c>
      <c r="BQ25" s="9">
        <f t="shared" si="28"/>
        <v>48.64819825623276</v>
      </c>
      <c r="BR25" s="28"/>
    </row>
    <row r="26" spans="1:70" x14ac:dyDescent="0.3">
      <c r="A26" s="8">
        <v>457</v>
      </c>
      <c r="B26" s="8" t="s">
        <v>33</v>
      </c>
      <c r="D26" s="8" t="s">
        <v>34</v>
      </c>
      <c r="E26" s="8"/>
      <c r="F26" s="29"/>
      <c r="G26" s="1">
        <v>5085</v>
      </c>
      <c r="H26" s="1">
        <v>5795</v>
      </c>
      <c r="I26" s="1">
        <v>7940</v>
      </c>
      <c r="J26" s="1">
        <v>8864</v>
      </c>
      <c r="K26" s="1">
        <v>9850</v>
      </c>
      <c r="L26" s="1">
        <v>9318</v>
      </c>
      <c r="M26" s="28"/>
      <c r="N26" s="1">
        <v>144718</v>
      </c>
      <c r="O26" s="8">
        <v>137341</v>
      </c>
      <c r="P26" s="8">
        <v>135218</v>
      </c>
      <c r="Q26" s="8">
        <v>138426</v>
      </c>
      <c r="R26" s="8">
        <v>148433</v>
      </c>
      <c r="S26" s="8">
        <v>128752</v>
      </c>
      <c r="T26" s="29"/>
      <c r="U26" s="9">
        <f t="shared" si="6"/>
        <v>101302.59999999999</v>
      </c>
      <c r="V26" s="9">
        <f t="shared" si="7"/>
        <v>96138.7</v>
      </c>
      <c r="W26" s="9">
        <f t="shared" si="8"/>
        <v>94652.599999999991</v>
      </c>
      <c r="X26" s="9">
        <f t="shared" si="9"/>
        <v>96898.2</v>
      </c>
      <c r="Y26" s="9">
        <f t="shared" si="10"/>
        <v>103903.09999999999</v>
      </c>
      <c r="Z26" s="9">
        <f t="shared" si="11"/>
        <v>90126.399999999994</v>
      </c>
      <c r="AA26" s="28"/>
      <c r="AB26" s="18">
        <f t="shared" si="12"/>
        <v>5.0196145015034166E-2</v>
      </c>
      <c r="AC26" s="18">
        <f t="shared" si="13"/>
        <v>6.0277494910998382E-2</v>
      </c>
      <c r="AD26" s="18">
        <f t="shared" si="14"/>
        <v>8.3885704143362161E-2</v>
      </c>
      <c r="AE26" s="18">
        <f t="shared" si="15"/>
        <v>9.1477447465484404E-2</v>
      </c>
      <c r="AF26" s="18">
        <f t="shared" si="16"/>
        <v>9.4799866413995362E-2</v>
      </c>
      <c r="AG26" s="18">
        <f t="shared" si="17"/>
        <v>0.10338813044790428</v>
      </c>
      <c r="AH26" s="28"/>
      <c r="AI26" s="9">
        <v>204917.96422577699</v>
      </c>
      <c r="AJ26" s="9">
        <v>204917.96422577699</v>
      </c>
      <c r="AK26" s="9">
        <v>204917.96422577699</v>
      </c>
      <c r="AL26" s="9">
        <v>202523.40167157701</v>
      </c>
      <c r="AM26" s="9">
        <v>201613.65634933501</v>
      </c>
      <c r="AN26" s="28"/>
      <c r="AO26" s="9">
        <v>11809.1790421602</v>
      </c>
      <c r="AP26" s="9">
        <v>17990.846949739302</v>
      </c>
      <c r="AQ26" s="9">
        <v>21744.420674552399</v>
      </c>
      <c r="AR26" s="9">
        <v>31157.496199123099</v>
      </c>
      <c r="AS26" s="9">
        <v>29045.3940312714</v>
      </c>
      <c r="AT26" s="28"/>
      <c r="AU26" s="9">
        <f t="shared" si="29"/>
        <v>11809.1790421602</v>
      </c>
      <c r="AV26" s="9">
        <f t="shared" si="30"/>
        <v>4825.7921267568654</v>
      </c>
      <c r="AW26" s="9">
        <f t="shared" si="31"/>
        <v>4863.9160988957838</v>
      </c>
      <c r="AX26" s="9">
        <f t="shared" si="32"/>
        <v>5215.5350751115957</v>
      </c>
      <c r="AY26" s="9">
        <f t="shared" si="33"/>
        <v>4523.9978440829746</v>
      </c>
      <c r="AZ26" s="28"/>
      <c r="BA26" s="9">
        <f t="shared" si="34"/>
        <v>0</v>
      </c>
      <c r="BB26" s="9">
        <f t="shared" si="18"/>
        <v>13165.054822982436</v>
      </c>
      <c r="BC26" s="9">
        <f t="shared" si="18"/>
        <v>16880.504575656614</v>
      </c>
      <c r="BD26" s="9">
        <f t="shared" si="18"/>
        <v>25941.961124011505</v>
      </c>
      <c r="BE26" s="9">
        <f t="shared" si="18"/>
        <v>24521.396187188424</v>
      </c>
      <c r="BF26" s="28"/>
      <c r="BG26" s="9">
        <f t="shared" si="19"/>
        <v>0</v>
      </c>
      <c r="BH26" s="9">
        <f t="shared" si="20"/>
        <v>6.42454890312949</v>
      </c>
      <c r="BI26" s="9">
        <f t="shared" si="21"/>
        <v>8.2376889890716498</v>
      </c>
      <c r="BJ26" s="9">
        <f t="shared" si="22"/>
        <v>12.809364700520094</v>
      </c>
      <c r="BK26" s="9">
        <f t="shared" si="23"/>
        <v>12.162567075664914</v>
      </c>
      <c r="BL26" s="28"/>
      <c r="BM26" s="9">
        <f t="shared" si="24"/>
        <v>0</v>
      </c>
      <c r="BN26" s="9">
        <f t="shared" si="25"/>
        <v>73.176403866707375</v>
      </c>
      <c r="BO26" s="9">
        <f t="shared" si="26"/>
        <v>77.631429359771133</v>
      </c>
      <c r="BP26" s="9">
        <f t="shared" si="27"/>
        <v>83.260737506698689</v>
      </c>
      <c r="BQ26" s="9">
        <f t="shared" si="28"/>
        <v>84.424388117399047</v>
      </c>
      <c r="BR26" s="28"/>
    </row>
    <row r="27" spans="1:70" x14ac:dyDescent="0.3">
      <c r="A27" s="8">
        <v>458</v>
      </c>
      <c r="B27" s="8" t="s">
        <v>35</v>
      </c>
      <c r="D27" s="8" t="s">
        <v>36</v>
      </c>
      <c r="E27" s="8"/>
      <c r="F27" s="29"/>
      <c r="G27" s="1">
        <v>10054</v>
      </c>
      <c r="H27" s="1">
        <v>8619</v>
      </c>
      <c r="I27" s="1">
        <v>12215</v>
      </c>
      <c r="J27" s="1">
        <v>16354</v>
      </c>
      <c r="K27" s="1">
        <v>19730</v>
      </c>
      <c r="L27" s="1">
        <v>19563</v>
      </c>
      <c r="M27" s="28"/>
      <c r="N27" s="1">
        <v>93444</v>
      </c>
      <c r="O27" s="8">
        <v>85459</v>
      </c>
      <c r="P27" s="8">
        <v>80368</v>
      </c>
      <c r="Q27" s="8">
        <v>76714</v>
      </c>
      <c r="R27" s="8">
        <v>77116</v>
      </c>
      <c r="S27" s="8">
        <v>68810</v>
      </c>
      <c r="T27" s="29"/>
      <c r="U27" s="9">
        <f t="shared" si="6"/>
        <v>65410.799999999996</v>
      </c>
      <c r="V27" s="9">
        <f t="shared" si="7"/>
        <v>59821.299999999996</v>
      </c>
      <c r="W27" s="9">
        <f t="shared" si="8"/>
        <v>56257.599999999999</v>
      </c>
      <c r="X27" s="9">
        <f t="shared" si="9"/>
        <v>53699.799999999996</v>
      </c>
      <c r="Y27" s="9">
        <f t="shared" si="10"/>
        <v>53981.2</v>
      </c>
      <c r="Z27" s="9">
        <f t="shared" si="11"/>
        <v>48167</v>
      </c>
      <c r="AA27" s="28"/>
      <c r="AB27" s="18">
        <f t="shared" si="12"/>
        <v>0.15370550428981147</v>
      </c>
      <c r="AC27" s="18">
        <f t="shared" si="13"/>
        <v>0.14407911563272616</v>
      </c>
      <c r="AD27" s="18">
        <f t="shared" si="14"/>
        <v>0.21712621939080232</v>
      </c>
      <c r="AE27" s="18">
        <f t="shared" si="15"/>
        <v>0.30454489588415601</v>
      </c>
      <c r="AF27" s="18">
        <f t="shared" si="16"/>
        <v>0.36549761768912142</v>
      </c>
      <c r="AG27" s="18">
        <f t="shared" si="17"/>
        <v>0.40614943841219092</v>
      </c>
      <c r="AH27" s="28"/>
      <c r="AI27" s="9">
        <v>63635.969730284101</v>
      </c>
      <c r="AJ27" s="9">
        <v>63635.969730284101</v>
      </c>
      <c r="AK27" s="9">
        <v>63635.969730284101</v>
      </c>
      <c r="AL27" s="9">
        <v>62015.899499855703</v>
      </c>
      <c r="AM27" s="9">
        <v>61375.420890443602</v>
      </c>
      <c r="AN27" s="28"/>
      <c r="AO27" s="9">
        <v>9174.5586200888392</v>
      </c>
      <c r="AP27" s="9">
        <v>11888.769211500199</v>
      </c>
      <c r="AQ27" s="9">
        <v>16051.5257336462</v>
      </c>
      <c r="AR27" s="9">
        <v>23441.225077124702</v>
      </c>
      <c r="AS27" s="9">
        <v>22474.765101606699</v>
      </c>
      <c r="AT27" s="28"/>
      <c r="AU27" s="9">
        <f t="shared" si="29"/>
        <v>9174.5586200888392</v>
      </c>
      <c r="AV27" s="9">
        <f t="shared" si="30"/>
        <v>9194.8630837720975</v>
      </c>
      <c r="AW27" s="9">
        <f t="shared" si="31"/>
        <v>8253.9548392620181</v>
      </c>
      <c r="AX27" s="9">
        <f t="shared" si="32"/>
        <v>8297.2075681691713</v>
      </c>
      <c r="AY27" s="9">
        <f t="shared" si="33"/>
        <v>7403.533025127349</v>
      </c>
      <c r="AZ27" s="28"/>
      <c r="BA27" s="9">
        <f t="shared" si="34"/>
        <v>0</v>
      </c>
      <c r="BB27" s="9">
        <f t="shared" si="18"/>
        <v>2693.9061277281016</v>
      </c>
      <c r="BC27" s="9">
        <f t="shared" si="18"/>
        <v>7797.5708943841819</v>
      </c>
      <c r="BD27" s="9">
        <f t="shared" si="18"/>
        <v>15144.017508955531</v>
      </c>
      <c r="BE27" s="9">
        <f t="shared" si="18"/>
        <v>15071.232076479351</v>
      </c>
      <c r="BF27" s="28"/>
      <c r="BG27" s="9">
        <f t="shared" si="19"/>
        <v>0</v>
      </c>
      <c r="BH27" s="9">
        <f t="shared" si="20"/>
        <v>4.2333072618300696</v>
      </c>
      <c r="BI27" s="9">
        <f t="shared" si="21"/>
        <v>12.25340153915082</v>
      </c>
      <c r="BJ27" s="9">
        <f t="shared" si="22"/>
        <v>24.419572450111389</v>
      </c>
      <c r="BK27" s="9">
        <f t="shared" si="23"/>
        <v>24.555810547322864</v>
      </c>
      <c r="BL27" s="28"/>
      <c r="BM27" s="9">
        <f t="shared" si="24"/>
        <v>0</v>
      </c>
      <c r="BN27" s="9">
        <f t="shared" si="25"/>
        <v>22.659251599587304</v>
      </c>
      <c r="BO27" s="9">
        <f t="shared" si="26"/>
        <v>48.578378303561529</v>
      </c>
      <c r="BP27" s="9">
        <f t="shared" si="27"/>
        <v>64.604206730363828</v>
      </c>
      <c r="BQ27" s="9">
        <f t="shared" si="28"/>
        <v>67.058463162322099</v>
      </c>
      <c r="BR27" s="28"/>
    </row>
    <row r="28" spans="1:70" x14ac:dyDescent="0.3">
      <c r="A28" s="8">
        <v>459</v>
      </c>
      <c r="B28" s="8" t="s">
        <v>37</v>
      </c>
      <c r="D28" s="8" t="s">
        <v>38</v>
      </c>
      <c r="E28" s="8"/>
      <c r="F28" s="29"/>
      <c r="G28" s="1">
        <v>17529</v>
      </c>
      <c r="H28" s="1">
        <v>16326</v>
      </c>
      <c r="I28" s="1">
        <v>18496</v>
      </c>
      <c r="J28" s="1">
        <v>21459</v>
      </c>
      <c r="K28" s="1">
        <v>29236</v>
      </c>
      <c r="L28" s="1">
        <v>30096</v>
      </c>
      <c r="M28" s="28"/>
      <c r="N28" s="1">
        <v>143320</v>
      </c>
      <c r="O28" s="8">
        <v>131683</v>
      </c>
      <c r="P28" s="8">
        <v>124936</v>
      </c>
      <c r="Q28" s="8">
        <v>126338</v>
      </c>
      <c r="R28" s="8">
        <v>140322</v>
      </c>
      <c r="S28" s="8">
        <v>134188</v>
      </c>
      <c r="T28" s="29"/>
      <c r="U28" s="9">
        <f t="shared" si="6"/>
        <v>100324</v>
      </c>
      <c r="V28" s="9">
        <f t="shared" si="7"/>
        <v>92178.099999999991</v>
      </c>
      <c r="W28" s="9">
        <f t="shared" si="8"/>
        <v>87455.2</v>
      </c>
      <c r="X28" s="9">
        <f t="shared" si="9"/>
        <v>88436.599999999991</v>
      </c>
      <c r="Y28" s="9">
        <f t="shared" si="10"/>
        <v>98225.4</v>
      </c>
      <c r="Z28" s="9">
        <f t="shared" si="11"/>
        <v>93931.599999999991</v>
      </c>
      <c r="AA28" s="28"/>
      <c r="AB28" s="18">
        <f t="shared" si="12"/>
        <v>0.17472389458155577</v>
      </c>
      <c r="AC28" s="18">
        <f t="shared" si="13"/>
        <v>0.17711365280907287</v>
      </c>
      <c r="AD28" s="18">
        <f t="shared" si="14"/>
        <v>0.21149114060684784</v>
      </c>
      <c r="AE28" s="18">
        <f t="shared" si="15"/>
        <v>0.24264840575056032</v>
      </c>
      <c r="AF28" s="18">
        <f t="shared" si="16"/>
        <v>0.29764195411777405</v>
      </c>
      <c r="AG28" s="18">
        <f t="shared" si="17"/>
        <v>0.32040335733661518</v>
      </c>
      <c r="AH28" s="28"/>
      <c r="AI28" s="9">
        <v>118160.572742683</v>
      </c>
      <c r="AJ28" s="9">
        <v>118160.572742683</v>
      </c>
      <c r="AK28" s="9">
        <v>118160.572742683</v>
      </c>
      <c r="AL28" s="9">
        <v>114524.74354645101</v>
      </c>
      <c r="AM28" s="9">
        <v>116373.74146501999</v>
      </c>
      <c r="AN28" s="28"/>
      <c r="AO28" s="9">
        <v>17303.3000113003</v>
      </c>
      <c r="AP28" s="9">
        <v>28461.303818551401</v>
      </c>
      <c r="AQ28" s="9">
        <v>30550.111422799298</v>
      </c>
      <c r="AR28" s="9">
        <v>39459.825617201801</v>
      </c>
      <c r="AS28" s="9">
        <v>39984.356962439801</v>
      </c>
      <c r="AT28" s="28"/>
      <c r="AU28" s="9">
        <f t="shared" si="29"/>
        <v>17303.3000113003</v>
      </c>
      <c r="AV28" s="9">
        <f t="shared" si="30"/>
        <v>16105.716627128104</v>
      </c>
      <c r="AW28" s="9">
        <f t="shared" si="31"/>
        <v>15451.987175551214</v>
      </c>
      <c r="AX28" s="9">
        <f t="shared" si="32"/>
        <v>17162.324434831145</v>
      </c>
      <c r="AY28" s="9">
        <f t="shared" si="33"/>
        <v>16412.094976276861</v>
      </c>
      <c r="AZ28" s="28"/>
      <c r="BA28" s="9">
        <f t="shared" si="34"/>
        <v>0</v>
      </c>
      <c r="BB28" s="9">
        <f t="shared" si="18"/>
        <v>12355.587191423298</v>
      </c>
      <c r="BC28" s="9">
        <f t="shared" si="18"/>
        <v>15098.124247248084</v>
      </c>
      <c r="BD28" s="9">
        <f t="shared" si="18"/>
        <v>22297.501182370655</v>
      </c>
      <c r="BE28" s="9">
        <f t="shared" si="18"/>
        <v>23572.261986162939</v>
      </c>
      <c r="BF28" s="28"/>
      <c r="BG28" s="9">
        <f t="shared" si="19"/>
        <v>0</v>
      </c>
      <c r="BH28" s="9">
        <f t="shared" si="20"/>
        <v>10.456607398417004</v>
      </c>
      <c r="BI28" s="9">
        <f t="shared" si="21"/>
        <v>12.777632925093471</v>
      </c>
      <c r="BJ28" s="9">
        <f t="shared" si="22"/>
        <v>19.469592763878868</v>
      </c>
      <c r="BK28" s="9">
        <f t="shared" si="23"/>
        <v>20.25565362891453</v>
      </c>
      <c r="BL28" s="28"/>
      <c r="BM28" s="9">
        <f t="shared" si="24"/>
        <v>0</v>
      </c>
      <c r="BN28" s="9">
        <f t="shared" si="25"/>
        <v>43.411880461252039</v>
      </c>
      <c r="BO28" s="9">
        <f t="shared" si="26"/>
        <v>49.420848383487325</v>
      </c>
      <c r="BP28" s="9">
        <f t="shared" si="27"/>
        <v>56.506841663918713</v>
      </c>
      <c r="BQ28" s="9">
        <f t="shared" si="28"/>
        <v>58.953710343037578</v>
      </c>
      <c r="BR28" s="28"/>
    </row>
    <row r="29" spans="1:70" x14ac:dyDescent="0.3">
      <c r="A29" s="8">
        <v>460</v>
      </c>
      <c r="B29" s="8" t="s">
        <v>39</v>
      </c>
      <c r="D29" s="8" t="s">
        <v>40</v>
      </c>
      <c r="E29" s="8"/>
      <c r="F29" s="29"/>
      <c r="G29" s="1">
        <v>9762</v>
      </c>
      <c r="H29" s="1">
        <v>9672</v>
      </c>
      <c r="I29" s="1">
        <v>11064</v>
      </c>
      <c r="J29" s="1">
        <v>12158</v>
      </c>
      <c r="K29" s="1">
        <v>15643</v>
      </c>
      <c r="L29" s="1">
        <v>16747</v>
      </c>
      <c r="M29" s="28"/>
      <c r="N29" s="1">
        <v>104503</v>
      </c>
      <c r="O29" s="8">
        <v>97907</v>
      </c>
      <c r="P29" s="8">
        <v>87497</v>
      </c>
      <c r="Q29" s="8">
        <v>86609</v>
      </c>
      <c r="R29" s="8">
        <v>101575</v>
      </c>
      <c r="S29" s="8">
        <v>100951</v>
      </c>
      <c r="T29" s="29"/>
      <c r="U29" s="9">
        <f t="shared" si="6"/>
        <v>73152.099999999991</v>
      </c>
      <c r="V29" s="9">
        <f t="shared" si="7"/>
        <v>68534.899999999994</v>
      </c>
      <c r="W29" s="9">
        <f t="shared" si="8"/>
        <v>61247.899999999994</v>
      </c>
      <c r="X29" s="9">
        <f t="shared" si="9"/>
        <v>60626.299999999996</v>
      </c>
      <c r="Y29" s="9">
        <f t="shared" si="10"/>
        <v>71102.5</v>
      </c>
      <c r="Z29" s="9">
        <f t="shared" si="11"/>
        <v>70665.7</v>
      </c>
      <c r="AA29" s="28"/>
      <c r="AB29" s="18">
        <f t="shared" si="12"/>
        <v>0.13344798030405144</v>
      </c>
      <c r="AC29" s="18">
        <f t="shared" si="13"/>
        <v>0.14112517855866136</v>
      </c>
      <c r="AD29" s="18">
        <f t="shared" si="14"/>
        <v>0.18064292816570041</v>
      </c>
      <c r="AE29" s="18">
        <f t="shared" si="15"/>
        <v>0.20054002965709603</v>
      </c>
      <c r="AF29" s="18">
        <f t="shared" si="16"/>
        <v>0.22000632889138919</v>
      </c>
      <c r="AG29" s="18">
        <f t="shared" si="17"/>
        <v>0.23698909088850745</v>
      </c>
      <c r="AH29" s="28"/>
      <c r="AI29" s="9">
        <v>52204.366488423002</v>
      </c>
      <c r="AJ29" s="9">
        <v>52204.366488423002</v>
      </c>
      <c r="AK29" s="9">
        <v>52204.366488423002</v>
      </c>
      <c r="AL29" s="9">
        <v>49757.699112474802</v>
      </c>
      <c r="AM29" s="9">
        <v>48620.8451407752</v>
      </c>
      <c r="AN29" s="28"/>
      <c r="AO29" s="9">
        <v>16532.692032611201</v>
      </c>
      <c r="AP29" s="9">
        <v>16809.566993634198</v>
      </c>
      <c r="AQ29" s="9">
        <v>16530.678256269199</v>
      </c>
      <c r="AR29" s="9">
        <v>19406.542723454499</v>
      </c>
      <c r="AS29" s="9">
        <v>18641.222644691901</v>
      </c>
      <c r="AT29" s="28"/>
      <c r="AU29" s="9">
        <f t="shared" si="29"/>
        <v>16532.692032611201</v>
      </c>
      <c r="AV29" s="9">
        <f t="shared" si="30"/>
        <v>9145.8439853401342</v>
      </c>
      <c r="AW29" s="9">
        <f t="shared" si="31"/>
        <v>8090.4572883075134</v>
      </c>
      <c r="AX29" s="9">
        <f t="shared" si="32"/>
        <v>9488.4850195688177</v>
      </c>
      <c r="AY29" s="9">
        <f t="shared" si="33"/>
        <v>9430.194941772008</v>
      </c>
      <c r="AZ29" s="28"/>
      <c r="BA29" s="9">
        <f t="shared" si="34"/>
        <v>0</v>
      </c>
      <c r="BB29" s="9">
        <f t="shared" si="18"/>
        <v>7663.7230082940641</v>
      </c>
      <c r="BC29" s="9">
        <f t="shared" si="18"/>
        <v>8440.2209679616863</v>
      </c>
      <c r="BD29" s="9">
        <f t="shared" si="18"/>
        <v>9918.0577038856809</v>
      </c>
      <c r="BE29" s="9">
        <f t="shared" si="18"/>
        <v>9211.0277029198933</v>
      </c>
      <c r="BF29" s="28"/>
      <c r="BG29" s="9">
        <f t="shared" si="19"/>
        <v>0</v>
      </c>
      <c r="BH29" s="9">
        <f t="shared" si="20"/>
        <v>14.68023371185549</v>
      </c>
      <c r="BI29" s="9">
        <f t="shared" si="21"/>
        <v>16.167653274431391</v>
      </c>
      <c r="BJ29" s="9">
        <f t="shared" si="22"/>
        <v>19.932709672660717</v>
      </c>
      <c r="BK29" s="9">
        <f t="shared" si="23"/>
        <v>18.944606323173911</v>
      </c>
      <c r="BL29" s="28"/>
      <c r="BM29" s="9">
        <f t="shared" si="24"/>
        <v>0</v>
      </c>
      <c r="BN29" s="9">
        <f t="shared" si="25"/>
        <v>45.591436181528792</v>
      </c>
      <c r="BO29" s="9">
        <f t="shared" si="26"/>
        <v>51.057922954617808</v>
      </c>
      <c r="BP29" s="9">
        <f t="shared" si="27"/>
        <v>51.106772830272561</v>
      </c>
      <c r="BQ29" s="9">
        <f t="shared" si="28"/>
        <v>49.412143604983648</v>
      </c>
      <c r="BR29" s="28"/>
    </row>
    <row r="30" spans="1:70" x14ac:dyDescent="0.3">
      <c r="A30" s="8">
        <v>461</v>
      </c>
      <c r="B30" s="8" t="s">
        <v>41</v>
      </c>
      <c r="D30" s="8" t="s">
        <v>42</v>
      </c>
      <c r="E30" s="8"/>
      <c r="F30" s="29"/>
      <c r="G30" s="1">
        <v>1345</v>
      </c>
      <c r="H30" s="1">
        <v>1706</v>
      </c>
      <c r="I30" s="1">
        <v>2996</v>
      </c>
      <c r="J30" s="1">
        <v>4561</v>
      </c>
      <c r="K30" s="1">
        <v>4662</v>
      </c>
      <c r="L30" s="1">
        <v>4929</v>
      </c>
      <c r="M30" s="28"/>
      <c r="N30" s="1">
        <v>143901</v>
      </c>
      <c r="O30" s="8">
        <v>129081</v>
      </c>
      <c r="P30" s="8">
        <v>121853</v>
      </c>
      <c r="Q30" s="8">
        <v>120607</v>
      </c>
      <c r="R30" s="8">
        <v>124595</v>
      </c>
      <c r="S30" s="8">
        <v>110944</v>
      </c>
      <c r="T30" s="29"/>
      <c r="U30" s="9">
        <f t="shared" si="6"/>
        <v>100730.7</v>
      </c>
      <c r="V30" s="9">
        <f t="shared" si="7"/>
        <v>90356.7</v>
      </c>
      <c r="W30" s="9">
        <f t="shared" si="8"/>
        <v>85297.099999999991</v>
      </c>
      <c r="X30" s="9">
        <f t="shared" si="9"/>
        <v>84424.9</v>
      </c>
      <c r="Y30" s="9">
        <f t="shared" si="10"/>
        <v>87216.5</v>
      </c>
      <c r="Z30" s="9">
        <f t="shared" si="11"/>
        <v>77660.799999999988</v>
      </c>
      <c r="AA30" s="28"/>
      <c r="AB30" s="18">
        <f t="shared" si="12"/>
        <v>1.3352433766468415E-2</v>
      </c>
      <c r="AC30" s="18">
        <f t="shared" si="13"/>
        <v>1.8880724949007655E-2</v>
      </c>
      <c r="AD30" s="18">
        <f t="shared" si="14"/>
        <v>3.5124289102443113E-2</v>
      </c>
      <c r="AE30" s="18">
        <f t="shared" si="15"/>
        <v>5.4024345897951909E-2</v>
      </c>
      <c r="AF30" s="18">
        <f t="shared" si="16"/>
        <v>5.3453188330189812E-2</v>
      </c>
      <c r="AG30" s="18">
        <f t="shared" si="17"/>
        <v>6.3468313486340605E-2</v>
      </c>
      <c r="AH30" s="28"/>
      <c r="AI30" s="9">
        <v>58339.700100535701</v>
      </c>
      <c r="AJ30" s="9">
        <v>58339.700100535701</v>
      </c>
      <c r="AK30" s="9">
        <v>58339.700100535701</v>
      </c>
      <c r="AL30" s="9">
        <v>57953.695581981403</v>
      </c>
      <c r="AM30" s="9">
        <v>57809.4339631822</v>
      </c>
      <c r="AN30" s="28"/>
      <c r="AO30" s="9">
        <v>837.44488331534501</v>
      </c>
      <c r="AP30" s="9">
        <v>1971.58083330866</v>
      </c>
      <c r="AQ30" s="9">
        <v>3782.5418664775002</v>
      </c>
      <c r="AR30" s="9">
        <v>4974.8507934975996</v>
      </c>
      <c r="AS30" s="9">
        <v>4485.5631584606899</v>
      </c>
      <c r="AT30" s="28"/>
      <c r="AU30" s="9">
        <f t="shared" si="29"/>
        <v>837.44488331534501</v>
      </c>
      <c r="AV30" s="9">
        <f t="shared" si="30"/>
        <v>1206.4818521066566</v>
      </c>
      <c r="AW30" s="9">
        <f t="shared" si="31"/>
        <v>1127.2778854907192</v>
      </c>
      <c r="AX30" s="9">
        <f t="shared" si="32"/>
        <v>1164.5525395931925</v>
      </c>
      <c r="AY30" s="9">
        <f t="shared" si="33"/>
        <v>1036.9606882509502</v>
      </c>
      <c r="AZ30" s="28"/>
      <c r="BA30" s="9">
        <f t="shared" si="34"/>
        <v>0</v>
      </c>
      <c r="BB30" s="9">
        <f t="shared" si="18"/>
        <v>765.09898120200342</v>
      </c>
      <c r="BC30" s="9">
        <f t="shared" si="18"/>
        <v>2655.263980986781</v>
      </c>
      <c r="BD30" s="9">
        <f t="shared" si="18"/>
        <v>3810.2982539044069</v>
      </c>
      <c r="BE30" s="9">
        <f t="shared" si="18"/>
        <v>3448.6024702097397</v>
      </c>
      <c r="BF30" s="28"/>
      <c r="BG30" s="9">
        <f t="shared" si="19"/>
        <v>0</v>
      </c>
      <c r="BH30" s="9">
        <f t="shared" si="20"/>
        <v>1.3114551152706011</v>
      </c>
      <c r="BI30" s="9">
        <f t="shared" si="21"/>
        <v>4.5513843513268233</v>
      </c>
      <c r="BJ30" s="9">
        <f t="shared" si="22"/>
        <v>6.5747286961438931</v>
      </c>
      <c r="BK30" s="9">
        <f t="shared" si="23"/>
        <v>5.9654665921934011</v>
      </c>
      <c r="BL30" s="28"/>
      <c r="BM30" s="9">
        <f t="shared" si="24"/>
        <v>0</v>
      </c>
      <c r="BN30" s="9">
        <f t="shared" si="25"/>
        <v>38.806371429267379</v>
      </c>
      <c r="BO30" s="9">
        <f t="shared" si="26"/>
        <v>70.197874199856528</v>
      </c>
      <c r="BP30" s="9">
        <f t="shared" si="27"/>
        <v>76.591206692765013</v>
      </c>
      <c r="BQ30" s="9">
        <f t="shared" si="28"/>
        <v>76.882263126871152</v>
      </c>
      <c r="BR30" s="28"/>
    </row>
    <row r="31" spans="1:70" x14ac:dyDescent="0.3">
      <c r="A31" s="8">
        <v>462</v>
      </c>
      <c r="B31" s="8" t="s">
        <v>43</v>
      </c>
      <c r="D31" s="8" t="s">
        <v>44</v>
      </c>
      <c r="E31" s="8"/>
      <c r="F31" s="29"/>
      <c r="G31" s="1">
        <v>3351</v>
      </c>
      <c r="H31" s="1">
        <v>3823</v>
      </c>
      <c r="I31" s="1">
        <v>5622</v>
      </c>
      <c r="J31" s="1">
        <v>7869</v>
      </c>
      <c r="K31" s="1">
        <v>7233</v>
      </c>
      <c r="L31" s="1">
        <v>7494</v>
      </c>
      <c r="M31" s="28"/>
      <c r="N31" s="1">
        <v>88802</v>
      </c>
      <c r="O31" s="8">
        <v>80750</v>
      </c>
      <c r="P31" s="8">
        <v>77276</v>
      </c>
      <c r="Q31" s="8">
        <v>75101</v>
      </c>
      <c r="R31" s="8">
        <v>76375</v>
      </c>
      <c r="S31" s="8">
        <v>67663</v>
      </c>
      <c r="T31" s="29"/>
      <c r="U31" s="9">
        <f t="shared" si="6"/>
        <v>62161.399999999994</v>
      </c>
      <c r="V31" s="9">
        <f t="shared" si="7"/>
        <v>56525</v>
      </c>
      <c r="W31" s="9">
        <f t="shared" si="8"/>
        <v>54093.2</v>
      </c>
      <c r="X31" s="9">
        <f t="shared" si="9"/>
        <v>52570.7</v>
      </c>
      <c r="Y31" s="9">
        <f t="shared" si="10"/>
        <v>53462.5</v>
      </c>
      <c r="Z31" s="9">
        <f t="shared" si="11"/>
        <v>47364.1</v>
      </c>
      <c r="AA31" s="28"/>
      <c r="AB31" s="18">
        <f t="shared" si="12"/>
        <v>5.3908052263945155E-2</v>
      </c>
      <c r="AC31" s="18">
        <f t="shared" si="13"/>
        <v>6.7633790358248569E-2</v>
      </c>
      <c r="AD31" s="18">
        <f t="shared" si="14"/>
        <v>0.10393173263922267</v>
      </c>
      <c r="AE31" s="18">
        <f t="shared" si="15"/>
        <v>0.14968413964432661</v>
      </c>
      <c r="AF31" s="18">
        <f t="shared" si="16"/>
        <v>0.13529109188683658</v>
      </c>
      <c r="AG31" s="18">
        <f t="shared" si="17"/>
        <v>0.15822109994700628</v>
      </c>
      <c r="AH31" s="28"/>
      <c r="AI31" s="9">
        <v>86277.657856657301</v>
      </c>
      <c r="AJ31" s="9">
        <v>86277.657856657301</v>
      </c>
      <c r="AK31" s="9">
        <v>86277.657856657301</v>
      </c>
      <c r="AL31" s="9">
        <v>85339.771533715</v>
      </c>
      <c r="AM31" s="9">
        <v>85939.4687475268</v>
      </c>
      <c r="AN31" s="28"/>
      <c r="AO31" s="9">
        <v>5049.4322807039098</v>
      </c>
      <c r="AP31" s="9">
        <v>8092.6014397914796</v>
      </c>
      <c r="AQ31" s="9">
        <v>11020.7502151768</v>
      </c>
      <c r="AR31" s="9">
        <v>15748.677046084</v>
      </c>
      <c r="AS31" s="9">
        <v>15447.997169968001</v>
      </c>
      <c r="AT31" s="28"/>
      <c r="AU31" s="9">
        <f t="shared" si="29"/>
        <v>5049.4322807039098</v>
      </c>
      <c r="AV31" s="9">
        <f t="shared" si="30"/>
        <v>3047.1526542194997</v>
      </c>
      <c r="AW31" s="9">
        <f t="shared" si="31"/>
        <v>2833.9840431521816</v>
      </c>
      <c r="AX31" s="9">
        <f t="shared" si="32"/>
        <v>2882.059244161168</v>
      </c>
      <c r="AY31" s="9">
        <f t="shared" si="33"/>
        <v>2553.3063782347244</v>
      </c>
      <c r="AZ31" s="28"/>
      <c r="BA31" s="9">
        <f t="shared" si="34"/>
        <v>0</v>
      </c>
      <c r="BB31" s="9">
        <f t="shared" ref="BB31" si="35">AP31-AV31</f>
        <v>5045.4487855719799</v>
      </c>
      <c r="BC31" s="9">
        <f t="shared" ref="BC31" si="36">AQ31-AW31</f>
        <v>8186.7661720246188</v>
      </c>
      <c r="BD31" s="9">
        <f t="shared" ref="BD31" si="37">AR31-AX31</f>
        <v>12866.617801922832</v>
      </c>
      <c r="BE31" s="9">
        <f t="shared" ref="BE31" si="38">AS31-AY31</f>
        <v>12894.690791733276</v>
      </c>
      <c r="BF31" s="28"/>
      <c r="BG31" s="9">
        <f t="shared" si="19"/>
        <v>0</v>
      </c>
      <c r="BH31" s="9">
        <f t="shared" si="20"/>
        <v>5.847920436081548</v>
      </c>
      <c r="BI31" s="9">
        <f t="shared" si="21"/>
        <v>9.4888600077973919</v>
      </c>
      <c r="BJ31" s="9">
        <f t="shared" si="22"/>
        <v>15.07693021751253</v>
      </c>
      <c r="BK31" s="9">
        <f t="shared" si="23"/>
        <v>15.004387366665407</v>
      </c>
      <c r="BL31" s="28"/>
      <c r="BM31" s="9">
        <f t="shared" si="24"/>
        <v>0</v>
      </c>
      <c r="BN31" s="9">
        <f t="shared" si="25"/>
        <v>62.34643857243988</v>
      </c>
      <c r="BO31" s="9">
        <f t="shared" si="26"/>
        <v>74.285017010462056</v>
      </c>
      <c r="BP31" s="9">
        <f t="shared" si="27"/>
        <v>81.699673974343085</v>
      </c>
      <c r="BQ31" s="9">
        <f t="shared" si="28"/>
        <v>83.471602498746364</v>
      </c>
      <c r="BR31" s="28"/>
    </row>
    <row r="34" spans="1:2" x14ac:dyDescent="0.3">
      <c r="A34" s="15" t="s">
        <v>69</v>
      </c>
    </row>
    <row r="35" spans="1:2" x14ac:dyDescent="0.3">
      <c r="A35" s="13" t="s">
        <v>46</v>
      </c>
      <c r="B35" s="7" t="s">
        <v>72</v>
      </c>
    </row>
    <row r="36" spans="1:2" x14ac:dyDescent="0.3">
      <c r="A36" s="13" t="s">
        <v>48</v>
      </c>
      <c r="B36" s="7" t="s">
        <v>47</v>
      </c>
    </row>
    <row r="37" spans="1:2" x14ac:dyDescent="0.3">
      <c r="A37" s="13" t="s">
        <v>50</v>
      </c>
      <c r="B37" s="14" t="s">
        <v>49</v>
      </c>
    </row>
    <row r="38" spans="1:2" x14ac:dyDescent="0.3">
      <c r="A38" s="13" t="s">
        <v>52</v>
      </c>
      <c r="B38" s="14" t="s">
        <v>51</v>
      </c>
    </row>
    <row r="39" spans="1:2" x14ac:dyDescent="0.3">
      <c r="A39" s="13" t="s">
        <v>54</v>
      </c>
      <c r="B39" s="14" t="s">
        <v>53</v>
      </c>
    </row>
    <row r="40" spans="1:2" x14ac:dyDescent="0.3">
      <c r="A40" s="13" t="s">
        <v>56</v>
      </c>
      <c r="B40" s="7" t="s">
        <v>55</v>
      </c>
    </row>
    <row r="41" spans="1:2" x14ac:dyDescent="0.3">
      <c r="A41" s="13" t="s">
        <v>58</v>
      </c>
      <c r="B41" s="14" t="s">
        <v>57</v>
      </c>
    </row>
    <row r="42" spans="1:2" x14ac:dyDescent="0.3">
      <c r="A42" s="13" t="s">
        <v>70</v>
      </c>
      <c r="B42" s="14" t="s">
        <v>59</v>
      </c>
    </row>
    <row r="43" spans="1:2" x14ac:dyDescent="0.3">
      <c r="A43" s="13" t="s">
        <v>75</v>
      </c>
      <c r="B43" s="7" t="s">
        <v>76</v>
      </c>
    </row>
  </sheetData>
  <mergeCells count="16">
    <mergeCell ref="BA10:BE10"/>
    <mergeCell ref="BG10:BK10"/>
    <mergeCell ref="BM10:BQ10"/>
    <mergeCell ref="D10:D13"/>
    <mergeCell ref="A5:D5"/>
    <mergeCell ref="A6:D6"/>
    <mergeCell ref="AI10:AM10"/>
    <mergeCell ref="AO10:AS10"/>
    <mergeCell ref="AU10:AY10"/>
    <mergeCell ref="U10:Z10"/>
    <mergeCell ref="AB10:AG10"/>
    <mergeCell ref="A10:A13"/>
    <mergeCell ref="B10:B13"/>
    <mergeCell ref="C10:C13"/>
    <mergeCell ref="G10:L10"/>
    <mergeCell ref="N10:S10"/>
  </mergeCells>
  <conditionalFormatting sqref="AB14:AG3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E433-699A-46E0-B1B0-94390FA3CA61}">
  <dimension ref="B1:W16"/>
  <sheetViews>
    <sheetView topLeftCell="A18" zoomScale="80" zoomScaleNormal="80" workbookViewId="0">
      <selection activeCell="A44" sqref="A44"/>
    </sheetView>
  </sheetViews>
  <sheetFormatPr defaultRowHeight="14.5" x14ac:dyDescent="0.35"/>
  <cols>
    <col min="2" max="2" width="16.54296875" bestFit="1" customWidth="1"/>
    <col min="8" max="8" width="19.7265625" customWidth="1"/>
    <col min="9" max="9" width="17.6328125" customWidth="1"/>
    <col min="17" max="17" width="17.08984375" customWidth="1"/>
  </cols>
  <sheetData>
    <row r="1" spans="2:23" ht="15.5" x14ac:dyDescent="0.35">
      <c r="B1" s="39" t="s">
        <v>82</v>
      </c>
      <c r="I1" s="39" t="s">
        <v>81</v>
      </c>
      <c r="Q1" s="39" t="s">
        <v>85</v>
      </c>
    </row>
    <row r="2" spans="2:23" x14ac:dyDescent="0.35">
      <c r="B2" s="20"/>
      <c r="I2" s="20"/>
    </row>
    <row r="3" spans="2:23" x14ac:dyDescent="0.35">
      <c r="B3" s="5"/>
      <c r="C3" s="5">
        <v>1999</v>
      </c>
      <c r="D3" s="5">
        <v>2004</v>
      </c>
      <c r="E3" s="5">
        <v>2009</v>
      </c>
      <c r="F3" s="5">
        <v>2014</v>
      </c>
      <c r="G3" s="5">
        <v>2019</v>
      </c>
      <c r="I3" s="5"/>
      <c r="J3" s="5">
        <v>1999</v>
      </c>
      <c r="K3" s="5">
        <v>2004</v>
      </c>
      <c r="L3" s="5">
        <v>2009</v>
      </c>
      <c r="M3" s="5">
        <v>2014</v>
      </c>
      <c r="N3" s="5">
        <v>2019</v>
      </c>
      <c r="Q3" s="5"/>
      <c r="R3" s="19">
        <v>1999</v>
      </c>
      <c r="S3" s="19">
        <v>2003</v>
      </c>
      <c r="T3" s="19">
        <v>2007</v>
      </c>
      <c r="U3" s="19">
        <v>2010</v>
      </c>
      <c r="V3" s="19">
        <v>2016</v>
      </c>
      <c r="W3" s="19">
        <v>2020</v>
      </c>
    </row>
    <row r="4" spans="2:23" x14ac:dyDescent="0.35">
      <c r="B4" s="37" t="s">
        <v>10</v>
      </c>
      <c r="C4" s="40">
        <f>'Maize-silage-attribution'!BG14</f>
        <v>0</v>
      </c>
      <c r="D4" s="40">
        <f>'Maize-silage-attribution'!BH14</f>
        <v>8.5679083941971061</v>
      </c>
      <c r="E4" s="40">
        <f>'Maize-silage-attribution'!BI14</f>
        <v>11.76175062145456</v>
      </c>
      <c r="F4" s="40">
        <f>'Maize-silage-attribution'!BJ14</f>
        <v>17.413508616995365</v>
      </c>
      <c r="G4" s="40">
        <f>'Maize-silage-attribution'!BK14</f>
        <v>16.788500626914466</v>
      </c>
      <c r="I4" s="37" t="s">
        <v>10</v>
      </c>
      <c r="J4" s="40">
        <f>'Maize-silage-attribution'!BM14</f>
        <v>0</v>
      </c>
      <c r="K4" s="40">
        <f>'Maize-silage-attribution'!BN14</f>
        <v>46.816927505089581</v>
      </c>
      <c r="L4" s="40">
        <f>'Maize-silage-attribution'!BO14</f>
        <v>56.257206610543626</v>
      </c>
      <c r="M4" s="40">
        <f>'Maize-silage-attribution'!BP14</f>
        <v>62.959494810244081</v>
      </c>
      <c r="N4" s="40">
        <f>'Maize-silage-attribution'!BQ14</f>
        <v>63.751939152145205</v>
      </c>
      <c r="Q4" s="37" t="s">
        <v>10</v>
      </c>
      <c r="R4" s="40">
        <v>1087403.0999999999</v>
      </c>
      <c r="S4" s="40">
        <v>1014407.7999999999</v>
      </c>
      <c r="T4" s="40">
        <v>967115.79999999993</v>
      </c>
      <c r="U4" s="40">
        <v>959192.49999999988</v>
      </c>
      <c r="V4" s="40">
        <v>1029861.7</v>
      </c>
      <c r="W4" s="40">
        <v>943340.99999999988</v>
      </c>
    </row>
    <row r="5" spans="2:23" x14ac:dyDescent="0.35">
      <c r="B5" s="8" t="s">
        <v>22</v>
      </c>
      <c r="C5" s="9">
        <f>'Maize-silage-attribution'!BG20</f>
        <v>0</v>
      </c>
      <c r="D5" s="9">
        <f>'Maize-silage-attribution'!BH20</f>
        <v>2.1485072037070352</v>
      </c>
      <c r="E5" s="9">
        <f>'Maize-silage-attribution'!BI20</f>
        <v>8.6094554470167122</v>
      </c>
      <c r="F5" s="9">
        <f>'Maize-silage-attribution'!BJ20</f>
        <v>14.795659660342752</v>
      </c>
      <c r="G5" s="9">
        <f>'Maize-silage-attribution'!BK20</f>
        <v>14.619751795391263</v>
      </c>
      <c r="I5" s="8" t="s">
        <v>22</v>
      </c>
      <c r="J5" s="9">
        <f>'Maize-silage-attribution'!BM20</f>
        <v>0</v>
      </c>
      <c r="K5" s="9">
        <f>'Maize-silage-attribution'!BN20</f>
        <v>10.781078913437655</v>
      </c>
      <c r="L5" s="9">
        <f>'Maize-silage-attribution'!BO20</f>
        <v>33.175258629329093</v>
      </c>
      <c r="M5" s="9">
        <f>'Maize-silage-attribution'!BP20</f>
        <v>44.933253602496549</v>
      </c>
      <c r="N5" s="9">
        <f>'Maize-silage-attribution'!BQ20</f>
        <v>47.74390015593881</v>
      </c>
      <c r="Q5" s="8" t="s">
        <v>22</v>
      </c>
      <c r="R5" s="9">
        <v>65882.599999999991</v>
      </c>
      <c r="S5" s="9">
        <v>61972.399999999994</v>
      </c>
      <c r="T5" s="9">
        <v>60235.7</v>
      </c>
      <c r="U5" s="9">
        <v>60445.7</v>
      </c>
      <c r="V5" s="9">
        <v>62631.799999999996</v>
      </c>
      <c r="W5" s="38">
        <v>55260.1</v>
      </c>
    </row>
    <row r="6" spans="2:23" x14ac:dyDescent="0.35">
      <c r="B6" s="8" t="s">
        <v>24</v>
      </c>
      <c r="C6" s="9">
        <f>'Maize-silage-attribution'!BG21</f>
        <v>0</v>
      </c>
      <c r="D6" s="9">
        <f>'Maize-silage-attribution'!BH21</f>
        <v>4.4264266015860052</v>
      </c>
      <c r="E6" s="9">
        <f>'Maize-silage-attribution'!BI21</f>
        <v>7.4046399139727548</v>
      </c>
      <c r="F6" s="9">
        <f>'Maize-silage-attribution'!BJ21</f>
        <v>11.955023824165622</v>
      </c>
      <c r="G6" s="9">
        <f>'Maize-silage-attribution'!BK21</f>
        <v>12.064863006215038</v>
      </c>
      <c r="I6" s="8" t="s">
        <v>24</v>
      </c>
      <c r="J6" s="9">
        <f>'Maize-silage-attribution'!BM21</f>
        <v>0</v>
      </c>
      <c r="K6" s="9">
        <f>'Maize-silage-attribution'!BN21</f>
        <v>63.415473454881933</v>
      </c>
      <c r="L6" s="9">
        <f>'Maize-silage-attribution'!BO21</f>
        <v>74.834109482258469</v>
      </c>
      <c r="M6" s="9">
        <f>'Maize-silage-attribution'!BP21</f>
        <v>81.970717361741492</v>
      </c>
      <c r="N6" s="9">
        <f>'Maize-silage-attribution'!BQ21</f>
        <v>83.786666325156645</v>
      </c>
      <c r="Q6" s="8" t="s">
        <v>24</v>
      </c>
      <c r="R6" s="9">
        <v>92280.299999999988</v>
      </c>
      <c r="S6" s="9">
        <v>86117.5</v>
      </c>
      <c r="T6" s="9">
        <v>84896.7</v>
      </c>
      <c r="U6" s="9">
        <v>83975.5</v>
      </c>
      <c r="V6" s="9">
        <v>88627</v>
      </c>
      <c r="W6" s="38">
        <v>78549.799999999988</v>
      </c>
    </row>
    <row r="7" spans="2:23" x14ac:dyDescent="0.35">
      <c r="B7" s="8" t="s">
        <v>26</v>
      </c>
      <c r="C7" s="9">
        <f>'Maize-silage-attribution'!BG22</f>
        <v>0</v>
      </c>
      <c r="D7" s="9">
        <f>'Maize-silage-attribution'!BH22</f>
        <v>15.493724358369551</v>
      </c>
      <c r="E7" s="9">
        <f>'Maize-silage-attribution'!BI22</f>
        <v>23.302060544974715</v>
      </c>
      <c r="F7" s="9">
        <f>'Maize-silage-attribution'!BJ22</f>
        <v>28.927420784838937</v>
      </c>
      <c r="G7" s="9">
        <f>'Maize-silage-attribution'!BK22</f>
        <v>27.182561633150911</v>
      </c>
      <c r="I7" s="8" t="s">
        <v>26</v>
      </c>
      <c r="J7" s="9">
        <f>'Maize-silage-attribution'!BM22</f>
        <v>0</v>
      </c>
      <c r="K7" s="9">
        <f>'Maize-silage-attribution'!BN22</f>
        <v>43.231970826135615</v>
      </c>
      <c r="L7" s="9">
        <f>'Maize-silage-attribution'!BO22</f>
        <v>56.157488799487879</v>
      </c>
      <c r="M7" s="9">
        <f>'Maize-silage-attribution'!BP22</f>
        <v>59.292422334453086</v>
      </c>
      <c r="N7" s="9">
        <f>'Maize-silage-attribution'!BQ22</f>
        <v>58.980576594279555</v>
      </c>
      <c r="Q7" s="8" t="s">
        <v>26</v>
      </c>
      <c r="R7" s="9">
        <v>122017.7</v>
      </c>
      <c r="S7" s="9">
        <v>117336.09999999999</v>
      </c>
      <c r="T7" s="9">
        <v>109849.59999999999</v>
      </c>
      <c r="U7" s="9">
        <v>104920.2</v>
      </c>
      <c r="V7" s="9">
        <v>111629.7</v>
      </c>
      <c r="W7" s="38">
        <v>105811.29999999999</v>
      </c>
    </row>
    <row r="8" spans="2:23" x14ac:dyDescent="0.35">
      <c r="B8" s="8" t="s">
        <v>28</v>
      </c>
      <c r="C8" s="9">
        <f>'Maize-silage-attribution'!BG23</f>
        <v>0</v>
      </c>
      <c r="D8" s="9">
        <f>'Maize-silage-attribution'!BH23</f>
        <v>15.897031238597185</v>
      </c>
      <c r="E8" s="9">
        <f>'Maize-silage-attribution'!BI23</f>
        <v>18.446451810851919</v>
      </c>
      <c r="F8" s="9">
        <f>'Maize-silage-attribution'!BJ23</f>
        <v>26.864698515256801</v>
      </c>
      <c r="G8" s="9">
        <f>'Maize-silage-attribution'!BK23</f>
        <v>24.583102121327812</v>
      </c>
      <c r="I8" s="8" t="s">
        <v>28</v>
      </c>
      <c r="J8" s="9">
        <f>'Maize-silage-attribution'!BM23</f>
        <v>0</v>
      </c>
      <c r="K8" s="9">
        <f>'Maize-silage-attribution'!BN23</f>
        <v>49.984259814854518</v>
      </c>
      <c r="L8" s="9">
        <f>'Maize-silage-attribution'!BO23</f>
        <v>54.629371407725465</v>
      </c>
      <c r="M8" s="9">
        <f>'Maize-silage-attribution'!BP23</f>
        <v>58.98147271313298</v>
      </c>
      <c r="N8" s="9">
        <f>'Maize-silage-attribution'!BQ23</f>
        <v>58.084283243705912</v>
      </c>
      <c r="Q8" s="8" t="s">
        <v>28</v>
      </c>
      <c r="R8" s="9">
        <v>145696.59999999998</v>
      </c>
      <c r="S8" s="9">
        <v>135679.6</v>
      </c>
      <c r="T8" s="9">
        <v>131905.19999999998</v>
      </c>
      <c r="U8" s="9">
        <v>130673.2</v>
      </c>
      <c r="V8" s="9">
        <v>144256</v>
      </c>
      <c r="W8" s="38">
        <v>138494.29999999999</v>
      </c>
    </row>
    <row r="9" spans="2:23" x14ac:dyDescent="0.35">
      <c r="B9" s="8" t="s">
        <v>30</v>
      </c>
      <c r="C9" s="9">
        <f>'Maize-silage-attribution'!BG24</f>
        <v>0</v>
      </c>
      <c r="D9" s="9">
        <f>'Maize-silage-attribution'!BH24</f>
        <v>5.2411307318930351</v>
      </c>
      <c r="E9" s="9">
        <f>'Maize-silage-attribution'!BI24</f>
        <v>7.1595122099494883</v>
      </c>
      <c r="F9" s="9">
        <f>'Maize-silage-attribution'!BJ24</f>
        <v>9.3138480692838748</v>
      </c>
      <c r="G9" s="9">
        <f>'Maize-silage-attribution'!BK24</f>
        <v>8.6408931694703988</v>
      </c>
      <c r="I9" s="8" t="s">
        <v>30</v>
      </c>
      <c r="J9" s="9">
        <f>'Maize-silage-attribution'!BM24</f>
        <v>0</v>
      </c>
      <c r="K9" s="9">
        <f>'Maize-silage-attribution'!BN24</f>
        <v>59.555490262495063</v>
      </c>
      <c r="L9" s="9">
        <f>'Maize-silage-attribution'!BO24</f>
        <v>67.420312819603851</v>
      </c>
      <c r="M9" s="9">
        <f>'Maize-silage-attribution'!BP24</f>
        <v>70.837178865232701</v>
      </c>
      <c r="N9" s="9">
        <f>'Maize-silage-attribution'!BQ24</f>
        <v>72.274407647861082</v>
      </c>
      <c r="Q9" s="8" t="s">
        <v>30</v>
      </c>
      <c r="R9" s="9">
        <v>61579.7</v>
      </c>
      <c r="S9" s="9">
        <v>58449.299999999996</v>
      </c>
      <c r="T9" s="9">
        <v>56668.5</v>
      </c>
      <c r="U9" s="9">
        <v>56814.1</v>
      </c>
      <c r="V9" s="9">
        <v>62000.399999999994</v>
      </c>
      <c r="W9" s="38">
        <v>53645.2</v>
      </c>
    </row>
    <row r="10" spans="2:23" x14ac:dyDescent="0.35">
      <c r="B10" s="8" t="s">
        <v>32</v>
      </c>
      <c r="C10" s="9">
        <f>'Maize-silage-attribution'!BG25</f>
        <v>0</v>
      </c>
      <c r="D10" s="9">
        <f>'Maize-silage-attribution'!BH25</f>
        <v>12.791056453365306</v>
      </c>
      <c r="E10" s="9">
        <f>'Maize-silage-attribution'!BI25</f>
        <v>13.313918272188371</v>
      </c>
      <c r="F10" s="9">
        <f>'Maize-silage-attribution'!BJ25</f>
        <v>22.141793986366267</v>
      </c>
      <c r="G10" s="9">
        <f>'Maize-silage-attribution'!BK25</f>
        <v>20.642542126858583</v>
      </c>
      <c r="I10" s="8" t="s">
        <v>32</v>
      </c>
      <c r="J10" s="9">
        <f>'Maize-silage-attribution'!BM25</f>
        <v>0</v>
      </c>
      <c r="K10" s="9">
        <f>'Maize-silage-attribution'!BN25</f>
        <v>37.501403769099724</v>
      </c>
      <c r="L10" s="9">
        <f>'Maize-silage-attribution'!BO25</f>
        <v>40.007387015723133</v>
      </c>
      <c r="M10" s="9">
        <f>'Maize-silage-attribution'!BP25</f>
        <v>47.730402181742932</v>
      </c>
      <c r="N10" s="9">
        <f>'Maize-silage-attribution'!BQ25</f>
        <v>48.64819825623276</v>
      </c>
      <c r="Q10" s="8" t="s">
        <v>32</v>
      </c>
      <c r="R10" s="9">
        <v>77436.799999999988</v>
      </c>
      <c r="S10" s="9">
        <v>73924.899999999994</v>
      </c>
      <c r="T10" s="9">
        <v>68492.899999999994</v>
      </c>
      <c r="U10" s="9">
        <v>69234.899999999994</v>
      </c>
      <c r="V10" s="9">
        <v>76137.599999999991</v>
      </c>
      <c r="W10" s="38">
        <v>68854.799999999988</v>
      </c>
    </row>
    <row r="11" spans="2:23" x14ac:dyDescent="0.35">
      <c r="B11" s="8" t="s">
        <v>34</v>
      </c>
      <c r="C11" s="9">
        <f>'Maize-silage-attribution'!BG26</f>
        <v>0</v>
      </c>
      <c r="D11" s="9">
        <f>'Maize-silage-attribution'!BH26</f>
        <v>6.42454890312949</v>
      </c>
      <c r="E11" s="9">
        <f>'Maize-silage-attribution'!BI26</f>
        <v>8.2376889890716498</v>
      </c>
      <c r="F11" s="9">
        <f>'Maize-silage-attribution'!BJ26</f>
        <v>12.809364700520094</v>
      </c>
      <c r="G11" s="9">
        <f>'Maize-silage-attribution'!BK26</f>
        <v>12.162567075664914</v>
      </c>
      <c r="I11" s="8" t="s">
        <v>34</v>
      </c>
      <c r="J11" s="9">
        <f>'Maize-silage-attribution'!BM26</f>
        <v>0</v>
      </c>
      <c r="K11" s="9">
        <f>'Maize-silage-attribution'!BN26</f>
        <v>73.176403866707375</v>
      </c>
      <c r="L11" s="9">
        <f>'Maize-silage-attribution'!BO26</f>
        <v>77.631429359771133</v>
      </c>
      <c r="M11" s="9">
        <f>'Maize-silage-attribution'!BP26</f>
        <v>83.260737506698689</v>
      </c>
      <c r="N11" s="9">
        <f>'Maize-silage-attribution'!BQ26</f>
        <v>84.424388117399047</v>
      </c>
      <c r="Q11" s="8" t="s">
        <v>34</v>
      </c>
      <c r="R11" s="9">
        <v>101302.59999999999</v>
      </c>
      <c r="S11" s="9">
        <v>96138.7</v>
      </c>
      <c r="T11" s="9">
        <v>94652.599999999991</v>
      </c>
      <c r="U11" s="9">
        <v>96898.2</v>
      </c>
      <c r="V11" s="9">
        <v>103903.09999999999</v>
      </c>
      <c r="W11" s="38">
        <v>90126.399999999994</v>
      </c>
    </row>
    <row r="12" spans="2:23" x14ac:dyDescent="0.35">
      <c r="B12" s="8" t="s">
        <v>36</v>
      </c>
      <c r="C12" s="9">
        <f>'Maize-silage-attribution'!BG27</f>
        <v>0</v>
      </c>
      <c r="D12" s="9">
        <f>'Maize-silage-attribution'!BH27</f>
        <v>4.2333072618300696</v>
      </c>
      <c r="E12" s="9">
        <f>'Maize-silage-attribution'!BI27</f>
        <v>12.25340153915082</v>
      </c>
      <c r="F12" s="9">
        <f>'Maize-silage-attribution'!BJ27</f>
        <v>24.419572450111389</v>
      </c>
      <c r="G12" s="9">
        <f>'Maize-silage-attribution'!BK27</f>
        <v>24.555810547322864</v>
      </c>
      <c r="I12" s="8" t="s">
        <v>36</v>
      </c>
      <c r="J12" s="9">
        <f>'Maize-silage-attribution'!BM27</f>
        <v>0</v>
      </c>
      <c r="K12" s="9">
        <f>'Maize-silage-attribution'!BN27</f>
        <v>22.659251599587304</v>
      </c>
      <c r="L12" s="9">
        <f>'Maize-silage-attribution'!BO27</f>
        <v>48.578378303561529</v>
      </c>
      <c r="M12" s="9">
        <f>'Maize-silage-attribution'!BP27</f>
        <v>64.604206730363828</v>
      </c>
      <c r="N12" s="9">
        <f>'Maize-silage-attribution'!BQ27</f>
        <v>67.058463162322099</v>
      </c>
      <c r="Q12" s="8" t="s">
        <v>36</v>
      </c>
      <c r="R12" s="9">
        <v>65410.799999999996</v>
      </c>
      <c r="S12" s="9">
        <v>59821.299999999996</v>
      </c>
      <c r="T12" s="9">
        <v>56257.599999999999</v>
      </c>
      <c r="U12" s="9">
        <v>53699.799999999996</v>
      </c>
      <c r="V12" s="9">
        <v>53981.2</v>
      </c>
      <c r="W12" s="38">
        <v>48167</v>
      </c>
    </row>
    <row r="13" spans="2:23" x14ac:dyDescent="0.35">
      <c r="B13" s="8" t="s">
        <v>38</v>
      </c>
      <c r="C13" s="9">
        <f>'Maize-silage-attribution'!BG28</f>
        <v>0</v>
      </c>
      <c r="D13" s="9">
        <f>'Maize-silage-attribution'!BH28</f>
        <v>10.456607398417004</v>
      </c>
      <c r="E13" s="9">
        <f>'Maize-silage-attribution'!BI28</f>
        <v>12.777632925093471</v>
      </c>
      <c r="F13" s="9">
        <f>'Maize-silage-attribution'!BJ28</f>
        <v>19.469592763878868</v>
      </c>
      <c r="G13" s="9">
        <f>'Maize-silage-attribution'!BK28</f>
        <v>20.25565362891453</v>
      </c>
      <c r="I13" s="8" t="s">
        <v>38</v>
      </c>
      <c r="J13" s="9">
        <f>'Maize-silage-attribution'!BM28</f>
        <v>0</v>
      </c>
      <c r="K13" s="9">
        <f>'Maize-silage-attribution'!BN28</f>
        <v>43.411880461252039</v>
      </c>
      <c r="L13" s="9">
        <f>'Maize-silage-attribution'!BO28</f>
        <v>49.420848383487325</v>
      </c>
      <c r="M13" s="9">
        <f>'Maize-silage-attribution'!BP28</f>
        <v>56.506841663918713</v>
      </c>
      <c r="N13" s="9">
        <f>'Maize-silage-attribution'!BQ28</f>
        <v>58.953710343037578</v>
      </c>
      <c r="Q13" s="8" t="s">
        <v>38</v>
      </c>
      <c r="R13" s="9">
        <v>100324</v>
      </c>
      <c r="S13" s="9">
        <v>92178.099999999991</v>
      </c>
      <c r="T13" s="9">
        <v>87455.2</v>
      </c>
      <c r="U13" s="9">
        <v>88436.599999999991</v>
      </c>
      <c r="V13" s="9">
        <v>98225.4</v>
      </c>
      <c r="W13" s="38">
        <v>93931.599999999991</v>
      </c>
    </row>
    <row r="14" spans="2:23" x14ac:dyDescent="0.35">
      <c r="B14" s="8" t="s">
        <v>40</v>
      </c>
      <c r="C14" s="9">
        <f>'Maize-silage-attribution'!BG29</f>
        <v>0</v>
      </c>
      <c r="D14" s="9">
        <f>'Maize-silage-attribution'!BH29</f>
        <v>14.68023371185549</v>
      </c>
      <c r="E14" s="9">
        <f>'Maize-silage-attribution'!BI29</f>
        <v>16.167653274431391</v>
      </c>
      <c r="F14" s="9">
        <f>'Maize-silage-attribution'!BJ29</f>
        <v>19.932709672660717</v>
      </c>
      <c r="G14" s="9">
        <f>'Maize-silage-attribution'!BK29</f>
        <v>18.944606323173911</v>
      </c>
      <c r="I14" s="8" t="s">
        <v>40</v>
      </c>
      <c r="J14" s="9">
        <f>'Maize-silage-attribution'!BM29</f>
        <v>0</v>
      </c>
      <c r="K14" s="9">
        <f>'Maize-silage-attribution'!BN29</f>
        <v>45.591436181528792</v>
      </c>
      <c r="L14" s="9">
        <f>'Maize-silage-attribution'!BO29</f>
        <v>51.057922954617808</v>
      </c>
      <c r="M14" s="9">
        <f>'Maize-silage-attribution'!BP29</f>
        <v>51.106772830272561</v>
      </c>
      <c r="N14" s="9">
        <f>'Maize-silage-attribution'!BQ29</f>
        <v>49.412143604983648</v>
      </c>
      <c r="Q14" s="8" t="s">
        <v>40</v>
      </c>
      <c r="R14" s="9">
        <v>73152.099999999991</v>
      </c>
      <c r="S14" s="9">
        <v>68534.899999999994</v>
      </c>
      <c r="T14" s="9">
        <v>61247.899999999994</v>
      </c>
      <c r="U14" s="9">
        <v>60626.299999999996</v>
      </c>
      <c r="V14" s="9">
        <v>71102.5</v>
      </c>
      <c r="W14" s="38">
        <v>70665.7</v>
      </c>
    </row>
    <row r="15" spans="2:23" x14ac:dyDescent="0.35">
      <c r="B15" s="8" t="s">
        <v>42</v>
      </c>
      <c r="C15" s="9">
        <f>'Maize-silage-attribution'!BG30</f>
        <v>0</v>
      </c>
      <c r="D15" s="9">
        <f>'Maize-silage-attribution'!BH30</f>
        <v>1.3114551152706011</v>
      </c>
      <c r="E15" s="9">
        <f>'Maize-silage-attribution'!BI30</f>
        <v>4.5513843513268233</v>
      </c>
      <c r="F15" s="9">
        <f>'Maize-silage-attribution'!BJ30</f>
        <v>6.5747286961438931</v>
      </c>
      <c r="G15" s="9">
        <f>'Maize-silage-attribution'!BK30</f>
        <v>5.9654665921934011</v>
      </c>
      <c r="I15" s="8" t="s">
        <v>42</v>
      </c>
      <c r="J15" s="9">
        <f>'Maize-silage-attribution'!BM30</f>
        <v>0</v>
      </c>
      <c r="K15" s="9">
        <f>'Maize-silage-attribution'!BN30</f>
        <v>38.806371429267379</v>
      </c>
      <c r="L15" s="9">
        <f>'Maize-silage-attribution'!BO30</f>
        <v>70.197874199856528</v>
      </c>
      <c r="M15" s="9">
        <f>'Maize-silage-attribution'!BP30</f>
        <v>76.591206692765013</v>
      </c>
      <c r="N15" s="9">
        <f>'Maize-silage-attribution'!BQ30</f>
        <v>76.882263126871152</v>
      </c>
      <c r="Q15" s="8" t="s">
        <v>42</v>
      </c>
      <c r="R15" s="9">
        <v>100730.7</v>
      </c>
      <c r="S15" s="9">
        <v>90356.7</v>
      </c>
      <c r="T15" s="9">
        <v>85297.099999999991</v>
      </c>
      <c r="U15" s="9">
        <v>84424.9</v>
      </c>
      <c r="V15" s="9">
        <v>87216.5</v>
      </c>
      <c r="W15" s="38">
        <v>77660.799999999988</v>
      </c>
    </row>
    <row r="16" spans="2:23" x14ac:dyDescent="0.35">
      <c r="B16" s="8" t="s">
        <v>44</v>
      </c>
      <c r="C16" s="9">
        <f>'Maize-silage-attribution'!BG31</f>
        <v>0</v>
      </c>
      <c r="D16" s="9">
        <f>'Maize-silage-attribution'!BH31</f>
        <v>5.847920436081548</v>
      </c>
      <c r="E16" s="9">
        <f>'Maize-silage-attribution'!BI31</f>
        <v>9.4888600077973919</v>
      </c>
      <c r="F16" s="9">
        <f>'Maize-silage-attribution'!BJ31</f>
        <v>15.07693021751253</v>
      </c>
      <c r="G16" s="9">
        <f>'Maize-silage-attribution'!BK31</f>
        <v>15.004387366665407</v>
      </c>
      <c r="I16" s="8" t="s">
        <v>44</v>
      </c>
      <c r="J16" s="9">
        <f>'Maize-silage-attribution'!BM31</f>
        <v>0</v>
      </c>
      <c r="K16" s="9">
        <f>'Maize-silage-attribution'!BN31</f>
        <v>62.34643857243988</v>
      </c>
      <c r="L16" s="9">
        <f>'Maize-silage-attribution'!BO31</f>
        <v>74.285017010462056</v>
      </c>
      <c r="M16" s="9">
        <f>'Maize-silage-attribution'!BP31</f>
        <v>81.699673974343085</v>
      </c>
      <c r="N16" s="9">
        <f>'Maize-silage-attribution'!BQ31</f>
        <v>83.471602498746364</v>
      </c>
      <c r="Q16" s="8" t="s">
        <v>44</v>
      </c>
      <c r="R16" s="9">
        <v>62161.399999999994</v>
      </c>
      <c r="S16" s="9">
        <v>56525</v>
      </c>
      <c r="T16" s="9">
        <v>54093.2</v>
      </c>
      <c r="U16" s="9">
        <v>52570.7</v>
      </c>
      <c r="V16" s="9">
        <v>53462.5</v>
      </c>
      <c r="W16" s="38">
        <v>47364.1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Maize-silage-attribution</vt:lpstr>
      <vt:lpstr>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</cp:lastModifiedBy>
  <dcterms:created xsi:type="dcterms:W3CDTF">2025-02-25T09:31:38Z</dcterms:created>
  <dcterms:modified xsi:type="dcterms:W3CDTF">2025-08-05T11:55:30Z</dcterms:modified>
</cp:coreProperties>
</file>